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ele/Downloads/"/>
    </mc:Choice>
  </mc:AlternateContent>
  <xr:revisionPtr revIDLastSave="0" documentId="13_ncr:1_{B1C62EAD-27FF-C541-AA2A-FBF5DE098D37}" xr6:coauthVersionLast="46" xr6:coauthVersionMax="46" xr10:uidLastSave="{00000000-0000-0000-0000-000000000000}"/>
  <bookViews>
    <workbookView xWindow="0" yWindow="840" windowWidth="24140" windowHeight="12300" activeTab="1" xr2:uid="{C2EFCCD8-9810-E442-AEFD-F2A8D33C7C6F}"/>
  </bookViews>
  <sheets>
    <sheet name="Haversine - Between Two Points" sheetId="1" r:id="rId1"/>
    <sheet name="Multiple Points to One Point" sheetId="7" r:id="rId2"/>
    <sheet name="List A Geocodio Results" sheetId="2" r:id="rId3"/>
    <sheet name="List B Geocodio Results" sheetId="5" r:id="rId4"/>
    <sheet name="Connecting Two Geocodio Results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7" l="1"/>
  <c r="K2" i="7"/>
  <c r="G3" i="7"/>
  <c r="H3" i="7"/>
  <c r="G4" i="7"/>
  <c r="H4" i="7"/>
  <c r="G5" i="7"/>
  <c r="H5" i="7"/>
  <c r="G6" i="7"/>
  <c r="H6" i="7"/>
  <c r="G7" i="7"/>
  <c r="H7" i="7"/>
  <c r="G8" i="7"/>
  <c r="H8" i="7"/>
  <c r="G9" i="7"/>
  <c r="H9" i="7"/>
  <c r="G10" i="7"/>
  <c r="H10" i="7"/>
  <c r="G11" i="7"/>
  <c r="H11" i="7"/>
  <c r="G12" i="7"/>
  <c r="H12" i="7"/>
  <c r="G13" i="7"/>
  <c r="H13" i="7"/>
  <c r="G14" i="7"/>
  <c r="H14" i="7"/>
  <c r="G15" i="7"/>
  <c r="H15" i="7"/>
  <c r="G16" i="7"/>
  <c r="H16" i="7"/>
  <c r="G17" i="7"/>
  <c r="H17" i="7"/>
  <c r="G18" i="7"/>
  <c r="H18" i="7"/>
  <c r="G19" i="7"/>
  <c r="H19" i="7"/>
  <c r="G20" i="7"/>
  <c r="H20" i="7"/>
  <c r="G2" i="7"/>
  <c r="H2" i="7"/>
  <c r="H2" i="1"/>
  <c r="G2" i="1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" i="6"/>
  <c r="A18" i="6"/>
  <c r="A19" i="6"/>
  <c r="A20" i="6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2" i="6"/>
  <c r="G17" i="1"/>
  <c r="H17" i="1"/>
  <c r="G18" i="1"/>
  <c r="H18" i="1"/>
  <c r="G19" i="1"/>
  <c r="H19" i="1"/>
  <c r="G20" i="1"/>
  <c r="H20" i="1"/>
  <c r="G11" i="1"/>
  <c r="H11" i="1"/>
  <c r="G12" i="1"/>
  <c r="H12" i="1"/>
  <c r="G13" i="1"/>
  <c r="H13" i="1"/>
  <c r="G14" i="1"/>
  <c r="H14" i="1"/>
  <c r="G15" i="1"/>
  <c r="H15" i="1"/>
  <c r="G16" i="1"/>
  <c r="H16" i="1"/>
  <c r="H3" i="1"/>
  <c r="H4" i="1"/>
  <c r="H5" i="1"/>
  <c r="H6" i="1"/>
  <c r="H7" i="1"/>
  <c r="H8" i="1"/>
  <c r="H9" i="1"/>
  <c r="H10" i="1"/>
  <c r="G3" i="1"/>
  <c r="G4" i="1"/>
  <c r="G5" i="1"/>
  <c r="G6" i="1"/>
  <c r="G7" i="1"/>
  <c r="G8" i="1"/>
  <c r="G9" i="1"/>
  <c r="G10" i="1"/>
</calcChain>
</file>

<file path=xl/sharedStrings.xml><?xml version="1.0" encoding="utf-8"?>
<sst xmlns="http://schemas.openxmlformats.org/spreadsheetml/2006/main" count="447" uniqueCount="240">
  <si>
    <t>Latitude</t>
  </si>
  <si>
    <t>Longitude</t>
  </si>
  <si>
    <t>Latitude 2</t>
  </si>
  <si>
    <t>Longitude 2</t>
  </si>
  <si>
    <t>Latitude 1</t>
  </si>
  <si>
    <t>Longitude 1</t>
  </si>
  <si>
    <t>Haversine (Miles)</t>
  </si>
  <si>
    <t>Haversine (Kilometers)</t>
  </si>
  <si>
    <t>Source: https://stackoverflow.com/questions/11879053/driving-distance-between-two-coordinates</t>
  </si>
  <si>
    <t>Miles: =ACOS(COS(RADIANS(90-Lat1)) * COS(RADIANS(90-Lat2)) + SIN(RADIANS(90-Lat1)) * 
SIN(RADIANS(90-Lat2)) * COS(RADIANS(Long1-Long2))) * 3959</t>
  </si>
  <si>
    <t>Formulas:</t>
  </si>
  <si>
    <t>Kilometers:
=ACOS(COS(RADIANS(90-Lat1)) * COS(RADIANS(90-Lat2)) + SIN(RADIANS(90-Lat1)) * 
SIN(RADIANS(90-Lat2)) * COS(RADIANS(Long1-Long2))) * 6371</t>
  </si>
  <si>
    <t>This is an as-the-crow-flies distance that assumes a spherically shaped globe</t>
  </si>
  <si>
    <t>Projection: WGS-84</t>
  </si>
  <si>
    <t>Street Address</t>
  </si>
  <si>
    <t>City</t>
  </si>
  <si>
    <t>State</t>
  </si>
  <si>
    <t>Postcode</t>
  </si>
  <si>
    <t>Accuracy Score</t>
  </si>
  <si>
    <t>Accuracy Type</t>
  </si>
  <si>
    <t>Number</t>
  </si>
  <si>
    <t>Street</t>
  </si>
  <si>
    <t>Unit Type</t>
  </si>
  <si>
    <t>Unit Number</t>
  </si>
  <si>
    <t>County</t>
  </si>
  <si>
    <t>Zip</t>
  </si>
  <si>
    <t>Country</t>
  </si>
  <si>
    <t>Source</t>
  </si>
  <si>
    <t>4800 S. Hulen St., Ste 240</t>
  </si>
  <si>
    <t>Fort Worth</t>
  </si>
  <si>
    <t>TX</t>
  </si>
  <si>
    <t>rooftop</t>
  </si>
  <si>
    <t>S Hulen St</t>
  </si>
  <si>
    <t>Ste</t>
  </si>
  <si>
    <t>Tarrant County</t>
  </si>
  <si>
    <t>US</t>
  </si>
  <si>
    <t>1215 S Douglas Hwy</t>
  </si>
  <si>
    <t>Gillette</t>
  </si>
  <si>
    <t>WY</t>
  </si>
  <si>
    <t>S Douglas Hwy</t>
  </si>
  <si>
    <t>Campbell County</t>
  </si>
  <si>
    <t>City of Gillette</t>
  </si>
  <si>
    <t>7990 E. 49th Avenue, Villa Monaco</t>
  </si>
  <si>
    <t>Denver</t>
  </si>
  <si>
    <t>CO</t>
  </si>
  <si>
    <t>range_interpolation</t>
  </si>
  <si>
    <t>E 49th Ave</t>
  </si>
  <si>
    <t>Denver County</t>
  </si>
  <si>
    <t>TIGER/Line¬Æ dataset from the US Census Bureau</t>
  </si>
  <si>
    <t>5200 Arlington Avenue, Jurupa Valley Spectrum</t>
  </si>
  <si>
    <t>Riverside</t>
  </si>
  <si>
    <t>CA</t>
  </si>
  <si>
    <t>Arlington Ave</t>
  </si>
  <si>
    <t>Riverside County</t>
  </si>
  <si>
    <t>3625 148th St SW, A101, Alderwood Mall</t>
  </si>
  <si>
    <t>Lynnwood</t>
  </si>
  <si>
    <t>WA</t>
  </si>
  <si>
    <t>A 148th St SW</t>
  </si>
  <si>
    <t>A101</t>
  </si>
  <si>
    <t>Snohomish County</t>
  </si>
  <si>
    <t>26531 Agoura Road</t>
  </si>
  <si>
    <t>Calabasas</t>
  </si>
  <si>
    <t>Agoura Rd</t>
  </si>
  <si>
    <t>Los Angeles County</t>
  </si>
  <si>
    <t>2296-A Martin Luther King Blvd</t>
  </si>
  <si>
    <t>Panama City</t>
  </si>
  <si>
    <t>FL</t>
  </si>
  <si>
    <t>Martin Luther King Jr Blvd</t>
  </si>
  <si>
    <t>Bay County</t>
  </si>
  <si>
    <t>Bay</t>
  </si>
  <si>
    <t>100 Upland Sq Dr</t>
  </si>
  <si>
    <t>Stowe</t>
  </si>
  <si>
    <t>PA</t>
  </si>
  <si>
    <t>Upland Square Dr</t>
  </si>
  <si>
    <t>Pottstown</t>
  </si>
  <si>
    <t>Montgomery County</t>
  </si>
  <si>
    <t>Montgomery</t>
  </si>
  <si>
    <t>331 W. Superior St.</t>
  </si>
  <si>
    <t>Duluth</t>
  </si>
  <si>
    <t>MN</t>
  </si>
  <si>
    <t>W Superior St</t>
  </si>
  <si>
    <t>St. Louis County</t>
  </si>
  <si>
    <t>St Louis</t>
  </si>
  <si>
    <t>1245 Worcester Street</t>
  </si>
  <si>
    <t>Natick</t>
  </si>
  <si>
    <t>MA</t>
  </si>
  <si>
    <t>Worcester St</t>
  </si>
  <si>
    <t>Middlesex County</t>
  </si>
  <si>
    <t>Office of Geographic Information (MassGIS), Commonwealth of Massachusetts, MassIT</t>
  </si>
  <si>
    <t>10641 W Olive Ave</t>
  </si>
  <si>
    <t>Peoria</t>
  </si>
  <si>
    <t>AZ</t>
  </si>
  <si>
    <t>W Olive Ave</t>
  </si>
  <si>
    <t>Maricopa County</t>
  </si>
  <si>
    <t>Maricopa</t>
  </si>
  <si>
    <t>600 Columbia Turnpike</t>
  </si>
  <si>
    <t>east greenbush</t>
  </si>
  <si>
    <t>NY</t>
  </si>
  <si>
    <t>Columbia Tpke</t>
  </si>
  <si>
    <t>East Greenbush</t>
  </si>
  <si>
    <t>Rensselaer County</t>
  </si>
  <si>
    <t>NYS GIS Program Office, State Geographic Information Officer (GIO)</t>
  </si>
  <si>
    <t>1000 University Center Ln</t>
  </si>
  <si>
    <t>Lawrenceville</t>
  </si>
  <si>
    <t>GA</t>
  </si>
  <si>
    <t>University Center Ln</t>
  </si>
  <si>
    <t>Gwinnett County</t>
  </si>
  <si>
    <t>Gwinnett</t>
  </si>
  <si>
    <t>2120 N. Rampart, Tropicana Beltway Center</t>
  </si>
  <si>
    <t>Las Vegas</t>
  </si>
  <si>
    <t>NV</t>
  </si>
  <si>
    <t>N Rampart</t>
  </si>
  <si>
    <t>Clark County</t>
  </si>
  <si>
    <t>1 S.W. Columbia Street, #101</t>
  </si>
  <si>
    <t>Portland</t>
  </si>
  <si>
    <t>OR</t>
  </si>
  <si>
    <t>SW Columbia St</t>
  </si>
  <si>
    <t>Multnomah County</t>
  </si>
  <si>
    <t>5671 Kanan Rd.</t>
  </si>
  <si>
    <t>Agoura Hills</t>
  </si>
  <si>
    <t>Kanan Rd</t>
  </si>
  <si>
    <t>6910-G Bradlick Shopping Center</t>
  </si>
  <si>
    <t>Annandale</t>
  </si>
  <si>
    <t>VA</t>
  </si>
  <si>
    <t>Bradlick Shopping Ctr</t>
  </si>
  <si>
    <t>Fairfax County</t>
  </si>
  <si>
    <t>Fairfax</t>
  </si>
  <si>
    <t>2233 Upton Dr, Formerly Old Pizza Hut</t>
  </si>
  <si>
    <t>Virginia Beach</t>
  </si>
  <si>
    <t>Upton Dr</t>
  </si>
  <si>
    <t>Virginia Beach city</t>
  </si>
  <si>
    <t>Virginia Geographic Information Network (VGIN)</t>
  </si>
  <si>
    <t>919 E State St</t>
  </si>
  <si>
    <t>Athens</t>
  </si>
  <si>
    <t>OH</t>
  </si>
  <si>
    <t>E State St</t>
  </si>
  <si>
    <t>Athens County</t>
  </si>
  <si>
    <t>11720 Medlock Bridge Rd, Suite 168</t>
  </si>
  <si>
    <t>Medlock Bridge Rd</t>
  </si>
  <si>
    <t>Fulton County</t>
  </si>
  <si>
    <t>City of Johns Creek</t>
  </si>
  <si>
    <t>735 S Figueroa St</t>
  </si>
  <si>
    <t>Los Angeles</t>
  </si>
  <si>
    <t>S Figueroa St</t>
  </si>
  <si>
    <t>City of Los Angeles</t>
  </si>
  <si>
    <t>18801 E. 39th St. South, #F10D</t>
  </si>
  <si>
    <t>Independence</t>
  </si>
  <si>
    <t>MO</t>
  </si>
  <si>
    <t>E 39th St S</t>
  </si>
  <si>
    <t>#</t>
  </si>
  <si>
    <t>F10D</t>
  </si>
  <si>
    <t>Jackson County</t>
  </si>
  <si>
    <t>Jackson</t>
  </si>
  <si>
    <t>1730 W Fullerton Avenue</t>
  </si>
  <si>
    <t>Chicago</t>
  </si>
  <si>
    <t>IL</t>
  </si>
  <si>
    <t>W Fullerton Ave</t>
  </si>
  <si>
    <t>Cook County</t>
  </si>
  <si>
    <t>City of Chicago</t>
  </si>
  <si>
    <t>804 South Winchester Boulevard</t>
  </si>
  <si>
    <t>San Jose</t>
  </si>
  <si>
    <t>S Winchester Blvd</t>
  </si>
  <si>
    <t>Santa Clara County</t>
  </si>
  <si>
    <t>Santa Clara</t>
  </si>
  <si>
    <t>46201 Potomac Run Plaza</t>
  </si>
  <si>
    <t>Sterling</t>
  </si>
  <si>
    <t>Potomac Run Plz</t>
  </si>
  <si>
    <t>Loudoun County</t>
  </si>
  <si>
    <t>Loudoun</t>
  </si>
  <si>
    <t>100 BRIARWOOD CIRCLE, #G104</t>
  </si>
  <si>
    <t>ANN ARBOR</t>
  </si>
  <si>
    <t>MI</t>
  </si>
  <si>
    <t>Briarwood Cir</t>
  </si>
  <si>
    <t>G104</t>
  </si>
  <si>
    <t>Ann Arbor</t>
  </si>
  <si>
    <t>Washtenaw County</t>
  </si>
  <si>
    <t>Semcog</t>
  </si>
  <si>
    <t>421 N Main</t>
  </si>
  <si>
    <t>Stillwater</t>
  </si>
  <si>
    <t>OK</t>
  </si>
  <si>
    <t>N Main St</t>
  </si>
  <si>
    <t>Payne County</t>
  </si>
  <si>
    <t>City of Stillwater</t>
  </si>
  <si>
    <t>3526 King St</t>
  </si>
  <si>
    <t>Alexandria</t>
  </si>
  <si>
    <t>King St</t>
  </si>
  <si>
    <t>Alexandria city</t>
  </si>
  <si>
    <t>City of Alexandria</t>
  </si>
  <si>
    <t>2215 Francisco Dr, 160</t>
  </si>
  <si>
    <t>El Dorado Hills</t>
  </si>
  <si>
    <t>Francisco Dr</t>
  </si>
  <si>
    <t>El Dorado County</t>
  </si>
  <si>
    <t>180 Goodman Road East</t>
  </si>
  <si>
    <t>Southhaven</t>
  </si>
  <si>
    <t>MS</t>
  </si>
  <si>
    <t>Goodman Rd E</t>
  </si>
  <si>
    <t>Southaven</t>
  </si>
  <si>
    <t>DeSoto County</t>
  </si>
  <si>
    <t>514 86th Street</t>
  </si>
  <si>
    <t>Brooklyn</t>
  </si>
  <si>
    <t>86th St</t>
  </si>
  <si>
    <t>Kings County</t>
  </si>
  <si>
    <t>City of New York</t>
  </si>
  <si>
    <t>3955 US-31 S</t>
  </si>
  <si>
    <t>Traverse City</t>
  </si>
  <si>
    <t>N US 31 S</t>
  </si>
  <si>
    <t>Grand Traverse County</t>
  </si>
  <si>
    <t>Grand Traverse</t>
  </si>
  <si>
    <t>13851 S. John Young Parkway</t>
  </si>
  <si>
    <t>Orlando</t>
  </si>
  <si>
    <t>S John Young Pkwy</t>
  </si>
  <si>
    <t>Orange County</t>
  </si>
  <si>
    <t>1611 Lander Avenue</t>
  </si>
  <si>
    <t>Turlock</t>
  </si>
  <si>
    <t>Lander Ave</t>
  </si>
  <si>
    <t>Stanislaus County</t>
  </si>
  <si>
    <t>Stanislaus</t>
  </si>
  <si>
    <t>4484 Peachtree Rd NE</t>
  </si>
  <si>
    <t>Atlanta</t>
  </si>
  <si>
    <t>Peachtree Rd NE</t>
  </si>
  <si>
    <t>Brookhaven</t>
  </si>
  <si>
    <t>DeKalb County</t>
  </si>
  <si>
    <t>1405 W Pacheco Blvd</t>
  </si>
  <si>
    <t>Los Banos</t>
  </si>
  <si>
    <t>W Pacheco Blvd</t>
  </si>
  <si>
    <t>Merced County</t>
  </si>
  <si>
    <t>Merced</t>
  </si>
  <si>
    <t>34024 Hoyt Road SW</t>
  </si>
  <si>
    <t>Federal Way</t>
  </si>
  <si>
    <t>Hoyt Rd SW</t>
  </si>
  <si>
    <t>King County</t>
  </si>
  <si>
    <t>King</t>
  </si>
  <si>
    <t>132 Federal Road</t>
  </si>
  <si>
    <t>Danbury</t>
  </si>
  <si>
    <t>CT</t>
  </si>
  <si>
    <t>Federal Rd</t>
  </si>
  <si>
    <t>Fairfield County</t>
  </si>
  <si>
    <t>Connecticut Geospatial Information Systems Council</t>
  </si>
  <si>
    <t>Closest Store (miles)</t>
  </si>
  <si>
    <t>Furthest Store (miles)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</si>
</sst>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8E41C-D6AD-2D46-87D7-E1E2B75A713C}">
  <dimension ref="A1:J20"/>
  <sheetViews>
    <sheetView workbookViewId="0">
      <selection activeCell="G2" sqref="G2:H2"/>
    </sheetView>
  </sheetViews>
  <sheetFormatPr baseColWidth="10" defaultRowHeight="16" x14ac:dyDescent="0.2"/>
  <cols>
    <col min="7" max="7" width="15.83203125" customWidth="1"/>
    <col min="10" max="10" width="90.33203125" customWidth="1"/>
  </cols>
  <sheetData>
    <row r="1" spans="1:10" x14ac:dyDescent="0.2">
      <c r="A1" t="s">
        <v>4</v>
      </c>
      <c r="B1" t="s">
        <v>5</v>
      </c>
      <c r="D1" t="s">
        <v>2</v>
      </c>
      <c r="E1" t="s">
        <v>3</v>
      </c>
      <c r="G1" t="s">
        <v>6</v>
      </c>
      <c r="H1" t="s">
        <v>7</v>
      </c>
    </row>
    <row r="2" spans="1:10" x14ac:dyDescent="0.2">
      <c r="A2">
        <v>34.067076</v>
      </c>
      <c r="B2">
        <v>-84.169386000000003</v>
      </c>
      <c r="D2">
        <v>32.678432999999998</v>
      </c>
      <c r="E2">
        <v>-97.398117999999997</v>
      </c>
      <c r="G2">
        <f t="shared" ref="G2:G10" si="0">ACOS(COS(RADIANS(90-A2)) * COS(RADIANS(90-D2)) + SIN(RADIANS(90-A2)) * SIN(RADIANS(90-D2)) * COS(RADIANS(B2-E2))) * 3959</f>
        <v>768.8047300732137</v>
      </c>
      <c r="H2">
        <f t="shared" ref="H2:H10" si="1">ACOS(COS(RADIANS(90-A2))*COS(RADIANS(90-D2))+SIN(RADIANS(90-A2))*SIN(RADIANS(90-D2))*COS(RADIANS(B2-E2)))*6371</f>
        <v>1237.1949823936459</v>
      </c>
      <c r="J2" t="s">
        <v>12</v>
      </c>
    </row>
    <row r="3" spans="1:10" x14ac:dyDescent="0.2">
      <c r="A3">
        <v>34.048780000000001</v>
      </c>
      <c r="B3">
        <v>-118.26079</v>
      </c>
      <c r="D3">
        <v>44.282029999999999</v>
      </c>
      <c r="E3">
        <v>-105.493623</v>
      </c>
      <c r="G3">
        <f t="shared" si="0"/>
        <v>981.48075848706753</v>
      </c>
      <c r="H3">
        <f t="shared" si="1"/>
        <v>1579.4427664362483</v>
      </c>
      <c r="J3" t="s">
        <v>10</v>
      </c>
    </row>
    <row r="4" spans="1:10" ht="67" customHeight="1" x14ac:dyDescent="0.2">
      <c r="A4">
        <v>39.044944000000001</v>
      </c>
      <c r="B4">
        <v>-94.357108999999994</v>
      </c>
      <c r="D4">
        <v>39.785406999999999</v>
      </c>
      <c r="E4">
        <v>-104.895534</v>
      </c>
      <c r="G4">
        <f t="shared" si="0"/>
        <v>564.5575519820643</v>
      </c>
      <c r="H4">
        <f t="shared" si="1"/>
        <v>908.51128155537549</v>
      </c>
      <c r="J4" s="1" t="s">
        <v>9</v>
      </c>
    </row>
    <row r="5" spans="1:10" ht="48" customHeight="1" x14ac:dyDescent="0.2">
      <c r="A5">
        <v>41.926194000000002</v>
      </c>
      <c r="B5">
        <v>-87.673421000000005</v>
      </c>
      <c r="D5">
        <v>33.946221000000001</v>
      </c>
      <c r="E5">
        <v>-117.41758</v>
      </c>
      <c r="G5">
        <f t="shared" si="0"/>
        <v>1702.0420812849372</v>
      </c>
      <c r="H5">
        <f t="shared" si="1"/>
        <v>2739.00229852648</v>
      </c>
      <c r="J5" s="1" t="s">
        <v>11</v>
      </c>
    </row>
    <row r="6" spans="1:10" x14ac:dyDescent="0.2">
      <c r="A6">
        <v>37.312911</v>
      </c>
      <c r="B6">
        <v>-121.949701</v>
      </c>
      <c r="D6">
        <v>47.864539999999998</v>
      </c>
      <c r="E6">
        <v>-122.28336899999999</v>
      </c>
      <c r="G6">
        <f t="shared" si="0"/>
        <v>729.28767007221256</v>
      </c>
      <c r="H6">
        <f t="shared" si="1"/>
        <v>1173.6023607047402</v>
      </c>
    </row>
    <row r="7" spans="1:10" x14ac:dyDescent="0.2">
      <c r="A7">
        <v>39.025793</v>
      </c>
      <c r="B7">
        <v>-77.400785999999997</v>
      </c>
      <c r="D7">
        <v>34.140129000000002</v>
      </c>
      <c r="E7">
        <v>-118.706909</v>
      </c>
      <c r="G7">
        <f t="shared" si="0"/>
        <v>2296.7582894941561</v>
      </c>
      <c r="H7">
        <f t="shared" si="1"/>
        <v>3696.0462395471759</v>
      </c>
      <c r="J7" t="s">
        <v>8</v>
      </c>
    </row>
    <row r="8" spans="1:10" x14ac:dyDescent="0.2">
      <c r="A8">
        <v>42.240301000000002</v>
      </c>
      <c r="B8">
        <v>-83.746707999999998</v>
      </c>
      <c r="D8">
        <v>30.189121</v>
      </c>
      <c r="E8">
        <v>-85.649390999999994</v>
      </c>
      <c r="G8">
        <f t="shared" si="0"/>
        <v>839.37122151713504</v>
      </c>
      <c r="H8">
        <f t="shared" si="1"/>
        <v>1350.7537388950916</v>
      </c>
    </row>
    <row r="9" spans="1:10" x14ac:dyDescent="0.2">
      <c r="A9">
        <v>36.127642999999999</v>
      </c>
      <c r="B9">
        <v>-97.056576000000007</v>
      </c>
      <c r="D9">
        <v>40.268999999999998</v>
      </c>
      <c r="E9">
        <v>-75.656519000000003</v>
      </c>
      <c r="G9">
        <f t="shared" si="0"/>
        <v>1193.5495586459012</v>
      </c>
      <c r="H9">
        <f t="shared" si="1"/>
        <v>1920.7133715920781</v>
      </c>
      <c r="J9" t="s">
        <v>13</v>
      </c>
    </row>
    <row r="10" spans="1:10" x14ac:dyDescent="0.2">
      <c r="A10">
        <v>38.828094999999998</v>
      </c>
      <c r="B10">
        <v>-77.089592999999994</v>
      </c>
      <c r="D10">
        <v>46.783436000000002</v>
      </c>
      <c r="E10">
        <v>-92.103089999999995</v>
      </c>
      <c r="G10">
        <f t="shared" si="0"/>
        <v>936.25367497720526</v>
      </c>
      <c r="H10">
        <f t="shared" si="1"/>
        <v>1506.6613193432117</v>
      </c>
    </row>
    <row r="11" spans="1:10" x14ac:dyDescent="0.2">
      <c r="A11">
        <v>38.715271000000001</v>
      </c>
      <c r="B11">
        <v>-121.083693</v>
      </c>
      <c r="D11">
        <v>42.300724000000002</v>
      </c>
      <c r="E11">
        <v>-71.385670000000005</v>
      </c>
      <c r="G11">
        <f t="shared" ref="G11:G17" si="2">ACOS(COS(RADIANS(90-A11)) * COS(RADIANS(90-D11)) + SIN(RADIANS(90-A11)) * SIN(RADIANS(90-D11)) * COS(RADIANS(B11-E11))) * 3959</f>
        <v>2585.5182203978616</v>
      </c>
      <c r="H11">
        <f t="shared" ref="H11:H17" si="3">ACOS(COS(RADIANS(90-A11))*COS(RADIANS(90-D11))+SIN(RADIANS(90-A11))*SIN(RADIANS(90-D11))*COS(RADIANS(B11-E11)))*6371</f>
        <v>4160.7316448989077</v>
      </c>
    </row>
    <row r="12" spans="1:10" x14ac:dyDescent="0.2">
      <c r="A12">
        <v>34.962873000000002</v>
      </c>
      <c r="B12">
        <v>-89.986328999999998</v>
      </c>
      <c r="D12">
        <v>33.564177999999998</v>
      </c>
      <c r="E12">
        <v>-112.288556</v>
      </c>
      <c r="G12">
        <f t="shared" si="2"/>
        <v>1274.6146959936752</v>
      </c>
      <c r="H12">
        <f t="shared" si="3"/>
        <v>2051.167018988559</v>
      </c>
    </row>
    <row r="13" spans="1:10" x14ac:dyDescent="0.2">
      <c r="A13">
        <v>40.621116999999998</v>
      </c>
      <c r="B13">
        <v>-74.025908000000001</v>
      </c>
      <c r="D13">
        <v>42.598274000000004</v>
      </c>
      <c r="E13">
        <v>-73.709985000000003</v>
      </c>
      <c r="G13">
        <f t="shared" si="2"/>
        <v>137.58796772886157</v>
      </c>
      <c r="H13">
        <f t="shared" si="3"/>
        <v>221.41271593851405</v>
      </c>
    </row>
    <row r="14" spans="1:10" x14ac:dyDescent="0.2">
      <c r="A14">
        <v>44.743420999999998</v>
      </c>
      <c r="B14">
        <v>-85.644644</v>
      </c>
      <c r="D14">
        <v>33.979954999999997</v>
      </c>
      <c r="E14">
        <v>-84.000857999999994</v>
      </c>
      <c r="G14">
        <f t="shared" si="2"/>
        <v>748.85012043947654</v>
      </c>
      <c r="H14">
        <f t="shared" si="3"/>
        <v>1205.0831314271043</v>
      </c>
    </row>
    <row r="15" spans="1:10" x14ac:dyDescent="0.2">
      <c r="A15">
        <v>28.366040999999999</v>
      </c>
      <c r="B15">
        <v>-81.424244000000002</v>
      </c>
      <c r="D15">
        <v>36.198622</v>
      </c>
      <c r="E15">
        <v>-115.283396</v>
      </c>
      <c r="G15">
        <f t="shared" si="2"/>
        <v>2039.2476306868289</v>
      </c>
      <c r="H15">
        <f t="shared" si="3"/>
        <v>3281.6485615321512</v>
      </c>
    </row>
    <row r="16" spans="1:10" x14ac:dyDescent="0.2">
      <c r="A16">
        <v>37.477173999999998</v>
      </c>
      <c r="B16">
        <v>-120.849383</v>
      </c>
      <c r="D16">
        <v>45.513272999999998</v>
      </c>
      <c r="E16">
        <v>-122.67553599999999</v>
      </c>
      <c r="G16">
        <f t="shared" si="2"/>
        <v>563.21711853906288</v>
      </c>
      <c r="H16">
        <f t="shared" si="3"/>
        <v>906.35419606273547</v>
      </c>
    </row>
    <row r="17" spans="1:8" x14ac:dyDescent="0.2">
      <c r="A17">
        <v>33.873823999999999</v>
      </c>
      <c r="B17">
        <v>-84.330504000000005</v>
      </c>
      <c r="D17">
        <v>34.153801999999999</v>
      </c>
      <c r="E17">
        <v>-118.757255</v>
      </c>
      <c r="G17">
        <f t="shared" si="2"/>
        <v>1962.385890735266</v>
      </c>
      <c r="H17">
        <f t="shared" si="3"/>
        <v>3157.959209364582</v>
      </c>
    </row>
    <row r="18" spans="1:8" x14ac:dyDescent="0.2">
      <c r="A18">
        <v>37.054391000000003</v>
      </c>
      <c r="B18">
        <v>-120.875716</v>
      </c>
      <c r="D18">
        <v>38.812635999999998</v>
      </c>
      <c r="E18">
        <v>-77.184081000000006</v>
      </c>
      <c r="G18">
        <f t="shared" ref="G18:G20" si="4">ACOS(COS(RADIANS(90-A18)) * COS(RADIANS(90-D18)) + SIN(RADIANS(90-A18)) * SIN(RADIANS(90-D18)) * COS(RADIANS(B18-E18))) * 3959</f>
        <v>2361.4596250644749</v>
      </c>
      <c r="H18">
        <f t="shared" ref="H18:H20" si="5">ACOS(COS(RADIANS(90-A18))*COS(RADIANS(90-D18))+SIN(RADIANS(90-A18))*SIN(RADIANS(90-D18))*COS(RADIANS(B18-E18)))*6371</f>
        <v>3800.1665246996135</v>
      </c>
    </row>
    <row r="19" spans="1:8" x14ac:dyDescent="0.2">
      <c r="A19">
        <v>47.296273999999997</v>
      </c>
      <c r="B19">
        <v>-122.381379</v>
      </c>
      <c r="D19">
        <v>36.755442000000002</v>
      </c>
      <c r="E19">
        <v>-76.009614999999997</v>
      </c>
      <c r="G19">
        <f t="shared" si="4"/>
        <v>2449.2168482777111</v>
      </c>
      <c r="H19">
        <f t="shared" si="5"/>
        <v>3941.3893762003777</v>
      </c>
    </row>
    <row r="20" spans="1:8" x14ac:dyDescent="0.2">
      <c r="A20">
        <v>41.430757999999997</v>
      </c>
      <c r="B20">
        <v>-73.416533000000001</v>
      </c>
      <c r="D20">
        <v>39.336691999999999</v>
      </c>
      <c r="E20">
        <v>-82.068948000000006</v>
      </c>
      <c r="G20">
        <f t="shared" si="4"/>
        <v>477.58840339912666</v>
      </c>
      <c r="H20">
        <f t="shared" si="5"/>
        <v>768.55663502294419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4360A-0142-DD48-B229-40F75D449DCF}">
  <dimension ref="A1:K20"/>
  <sheetViews>
    <sheetView tabSelected="1" workbookViewId="0">
      <selection activeCell="I19" sqref="I19"/>
    </sheetView>
  </sheetViews>
  <sheetFormatPr baseColWidth="10" defaultRowHeight="16" x14ac:dyDescent="0.2"/>
  <cols>
    <col min="10" max="10" width="18.5" customWidth="1"/>
    <col min="11" max="11" width="15.6640625" customWidth="1"/>
  </cols>
  <sheetData>
    <row r="1" spans="1:11" x14ac:dyDescent="0.2">
      <c r="A1" t="s">
        <v>4</v>
      </c>
      <c r="B1" t="s">
        <v>5</v>
      </c>
      <c r="D1" t="s">
        <v>2</v>
      </c>
      <c r="E1" t="s">
        <v>3</v>
      </c>
      <c r="G1" t="s">
        <v>6</v>
      </c>
      <c r="H1" t="s">
        <v>7</v>
      </c>
    </row>
    <row r="2" spans="1:11" x14ac:dyDescent="0.2">
      <c r="A2">
        <v>34.067076</v>
      </c>
      <c r="B2">
        <v>-84.169386000000003</v>
      </c>
      <c r="D2">
        <v>32.678432999999998</v>
      </c>
      <c r="E2">
        <v>-97.398117999999997</v>
      </c>
      <c r="G2">
        <f>ACOS(COS(RADIANS(90-A2)) * COS(RADIANS(90-$D$2)) + SIN(RADIANS(90-A2)) * SIN(RADIANS(90-$D$2)) * COS(RADIANS(B2-$E$2))) * 3959</f>
        <v>768.8047300732137</v>
      </c>
      <c r="H2">
        <f t="shared" ref="H2" si="0">ACOS(COS(RADIANS(90-A2))*COS(RADIANS(90-D2))+SIN(RADIANS(90-A2))*SIN(RADIANS(90-D2))*COS(RADIANS(B2-E2)))*6371</f>
        <v>1237.1949823936459</v>
      </c>
      <c r="J2" t="s">
        <v>238</v>
      </c>
      <c r="K2">
        <f>MIN(G2:G20)</f>
        <v>239.1256029011189</v>
      </c>
    </row>
    <row r="3" spans="1:11" x14ac:dyDescent="0.2">
      <c r="A3">
        <v>34.048780000000001</v>
      </c>
      <c r="B3">
        <v>-118.26079</v>
      </c>
      <c r="G3">
        <f t="shared" ref="G3:G20" si="1">ACOS(COS(RADIANS(90-A3)) * COS(RADIANS(90-$D$2)) + SIN(RADIANS(90-A3)) * SIN(RADIANS(90-$D$2)) * COS(RADIANS(B3-$E$2))) * 3959</f>
        <v>1205.6157693762075</v>
      </c>
      <c r="H3">
        <f t="shared" ref="H3:H20" si="2">ACOS(COS(RADIANS(90-A3))*COS(RADIANS(90-D3))+SIN(RADIANS(90-A3))*SIN(RADIANS(90-D3))*COS(RADIANS(B3-E3)))*6371</f>
        <v>12575.97051034502</v>
      </c>
      <c r="J3" t="s">
        <v>239</v>
      </c>
      <c r="K3">
        <f>MAX(G3:G21)</f>
        <v>1651.8005989173275</v>
      </c>
    </row>
    <row r="4" spans="1:11" x14ac:dyDescent="0.2">
      <c r="A4">
        <v>39.044944000000001</v>
      </c>
      <c r="B4">
        <v>-94.357108999999994</v>
      </c>
      <c r="G4">
        <f t="shared" si="1"/>
        <v>471.63771959388731</v>
      </c>
      <c r="H4">
        <f t="shared" si="2"/>
        <v>10383.678233474209</v>
      </c>
    </row>
    <row r="5" spans="1:11" x14ac:dyDescent="0.2">
      <c r="A5">
        <v>41.926194000000002</v>
      </c>
      <c r="B5">
        <v>-87.673421000000005</v>
      </c>
      <c r="G5">
        <f t="shared" si="1"/>
        <v>831.90019586484436</v>
      </c>
      <c r="H5">
        <f t="shared" si="2"/>
        <v>9815.0898157863867</v>
      </c>
    </row>
    <row r="6" spans="1:11" x14ac:dyDescent="0.2">
      <c r="A6">
        <v>37.312911</v>
      </c>
      <c r="B6">
        <v>-121.949701</v>
      </c>
      <c r="G6">
        <f t="shared" si="1"/>
        <v>1421.7819630436059</v>
      </c>
      <c r="H6">
        <f t="shared" si="2"/>
        <v>12775.146989193659</v>
      </c>
    </row>
    <row r="7" spans="1:11" x14ac:dyDescent="0.2">
      <c r="A7">
        <v>39.025793</v>
      </c>
      <c r="B7">
        <v>-77.400785999999997</v>
      </c>
      <c r="G7">
        <f t="shared" si="1"/>
        <v>1199.5779386621291</v>
      </c>
      <c r="H7">
        <f t="shared" si="2"/>
        <v>8922.6984743447429</v>
      </c>
    </row>
    <row r="8" spans="1:11" x14ac:dyDescent="0.2">
      <c r="A8">
        <v>42.240301000000002</v>
      </c>
      <c r="B8">
        <v>-83.746707999999998</v>
      </c>
      <c r="G8">
        <f t="shared" si="1"/>
        <v>996.28615329908848</v>
      </c>
      <c r="H8">
        <f t="shared" si="2"/>
        <v>9493.2281003278495</v>
      </c>
    </row>
    <row r="9" spans="1:11" x14ac:dyDescent="0.2">
      <c r="A9">
        <v>36.127642999999999</v>
      </c>
      <c r="B9">
        <v>-97.056576000000007</v>
      </c>
      <c r="G9">
        <f t="shared" si="1"/>
        <v>239.1256029011189</v>
      </c>
      <c r="H9">
        <f t="shared" si="2"/>
        <v>10640.754925101255</v>
      </c>
    </row>
    <row r="10" spans="1:11" x14ac:dyDescent="0.2">
      <c r="A10">
        <v>38.828094999999998</v>
      </c>
      <c r="B10">
        <v>-77.089592999999994</v>
      </c>
      <c r="G10">
        <f t="shared" si="1"/>
        <v>1212.2699255535169</v>
      </c>
      <c r="H10">
        <f t="shared" si="2"/>
        <v>8892.9518252897906</v>
      </c>
    </row>
    <row r="11" spans="1:11" x14ac:dyDescent="0.2">
      <c r="A11">
        <v>38.715271000000001</v>
      </c>
      <c r="B11">
        <v>-121.083693</v>
      </c>
      <c r="G11">
        <f t="shared" si="1"/>
        <v>1388.4313994678291</v>
      </c>
      <c r="H11">
        <f t="shared" si="2"/>
        <v>12649.08670852648</v>
      </c>
    </row>
    <row r="12" spans="1:11" x14ac:dyDescent="0.2">
      <c r="A12">
        <v>34.962873000000002</v>
      </c>
      <c r="B12">
        <v>-89.986328999999998</v>
      </c>
      <c r="G12">
        <f t="shared" si="1"/>
        <v>453.66369221707077</v>
      </c>
      <c r="H12">
        <f t="shared" si="2"/>
        <v>10006.297602707484</v>
      </c>
    </row>
    <row r="13" spans="1:11" x14ac:dyDescent="0.2">
      <c r="A13">
        <v>40.621116999999998</v>
      </c>
      <c r="B13">
        <v>-74.025908000000001</v>
      </c>
      <c r="G13">
        <f t="shared" si="1"/>
        <v>1401.5927963018023</v>
      </c>
      <c r="H13">
        <f t="shared" si="2"/>
        <v>8666.8480606552839</v>
      </c>
    </row>
    <row r="14" spans="1:11" x14ac:dyDescent="0.2">
      <c r="A14">
        <v>44.743420999999998</v>
      </c>
      <c r="B14">
        <v>-85.644644</v>
      </c>
      <c r="G14">
        <f t="shared" si="1"/>
        <v>1044.8367144926385</v>
      </c>
      <c r="H14">
        <f t="shared" si="2"/>
        <v>9663.730414837657</v>
      </c>
    </row>
    <row r="15" spans="1:11" x14ac:dyDescent="0.2">
      <c r="A15">
        <v>28.366040999999999</v>
      </c>
      <c r="B15">
        <v>-81.424244000000002</v>
      </c>
      <c r="G15">
        <f t="shared" si="1"/>
        <v>995.208440394219</v>
      </c>
      <c r="H15">
        <f t="shared" si="2"/>
        <v>9169.1708866921126</v>
      </c>
    </row>
    <row r="16" spans="1:11" x14ac:dyDescent="0.2">
      <c r="A16">
        <v>37.477173999999998</v>
      </c>
      <c r="B16">
        <v>-120.849383</v>
      </c>
      <c r="G16">
        <f t="shared" si="1"/>
        <v>1363.0039235097493</v>
      </c>
      <c r="H16">
        <f t="shared" si="2"/>
        <v>12677.656940001905</v>
      </c>
    </row>
    <row r="17" spans="1:8" x14ac:dyDescent="0.2">
      <c r="A17">
        <v>33.873823999999999</v>
      </c>
      <c r="B17">
        <v>-84.330504000000005</v>
      </c>
      <c r="G17">
        <f t="shared" si="1"/>
        <v>758.8737410440142</v>
      </c>
      <c r="H17">
        <f t="shared" si="2"/>
        <v>9484.3931697343232</v>
      </c>
    </row>
    <row r="18" spans="1:8" x14ac:dyDescent="0.2">
      <c r="A18">
        <v>37.054391000000003</v>
      </c>
      <c r="B18">
        <v>-120.875716</v>
      </c>
      <c r="G18">
        <f t="shared" si="1"/>
        <v>1361.1660819996125</v>
      </c>
      <c r="H18">
        <f t="shared" si="2"/>
        <v>12695.844329943415</v>
      </c>
    </row>
    <row r="19" spans="1:8" x14ac:dyDescent="0.2">
      <c r="A19">
        <v>47.296273999999997</v>
      </c>
      <c r="B19">
        <v>-122.381379</v>
      </c>
      <c r="G19">
        <f t="shared" si="1"/>
        <v>1651.8005989173275</v>
      </c>
      <c r="H19">
        <f t="shared" si="2"/>
        <v>12375.751743637549</v>
      </c>
    </row>
    <row r="20" spans="1:8" x14ac:dyDescent="0.2">
      <c r="A20">
        <v>41.430757999999997</v>
      </c>
      <c r="B20">
        <v>-73.416533000000001</v>
      </c>
      <c r="G20">
        <f t="shared" si="1"/>
        <v>1447.7576623458326</v>
      </c>
      <c r="H20">
        <f t="shared" si="2"/>
        <v>8633.5929147257702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99402-1844-7D4C-8476-99E5C111B501}">
  <dimension ref="A1:R20"/>
  <sheetViews>
    <sheetView workbookViewId="0">
      <selection activeCell="E2" sqref="E2"/>
    </sheetView>
  </sheetViews>
  <sheetFormatPr baseColWidth="10" defaultRowHeight="16" x14ac:dyDescent="0.2"/>
  <sheetData>
    <row r="1" spans="1:18" x14ac:dyDescent="0.2">
      <c r="A1" t="s">
        <v>14</v>
      </c>
      <c r="B1" t="s">
        <v>15</v>
      </c>
      <c r="C1" t="s">
        <v>16</v>
      </c>
      <c r="D1" t="s">
        <v>17</v>
      </c>
      <c r="E1" t="s">
        <v>0</v>
      </c>
      <c r="F1" t="s">
        <v>1</v>
      </c>
      <c r="G1" t="s">
        <v>18</v>
      </c>
      <c r="H1" t="s">
        <v>19</v>
      </c>
      <c r="I1" t="s">
        <v>20</v>
      </c>
      <c r="J1" t="s">
        <v>21</v>
      </c>
      <c r="K1" t="s">
        <v>22</v>
      </c>
      <c r="L1" t="s">
        <v>23</v>
      </c>
      <c r="M1" t="s">
        <v>15</v>
      </c>
      <c r="N1" t="s">
        <v>16</v>
      </c>
      <c r="O1" t="s">
        <v>24</v>
      </c>
      <c r="P1" t="s">
        <v>25</v>
      </c>
      <c r="Q1" t="s">
        <v>26</v>
      </c>
      <c r="R1" t="s">
        <v>27</v>
      </c>
    </row>
    <row r="2" spans="1:18" x14ac:dyDescent="0.2">
      <c r="A2" t="s">
        <v>137</v>
      </c>
      <c r="B2" t="s">
        <v>78</v>
      </c>
      <c r="C2" t="s">
        <v>104</v>
      </c>
      <c r="D2">
        <v>30097</v>
      </c>
      <c r="E2">
        <v>34.067076</v>
      </c>
      <c r="F2">
        <v>-84.169386000000003</v>
      </c>
      <c r="G2">
        <v>1</v>
      </c>
      <c r="H2" t="s">
        <v>31</v>
      </c>
      <c r="I2">
        <v>11720</v>
      </c>
      <c r="J2" t="s">
        <v>138</v>
      </c>
      <c r="K2" t="s">
        <v>33</v>
      </c>
      <c r="L2">
        <v>168</v>
      </c>
      <c r="M2" t="s">
        <v>78</v>
      </c>
      <c r="N2" t="s">
        <v>104</v>
      </c>
      <c r="O2" t="s">
        <v>139</v>
      </c>
      <c r="P2">
        <v>30097</v>
      </c>
      <c r="Q2" t="s">
        <v>35</v>
      </c>
      <c r="R2" t="s">
        <v>140</v>
      </c>
    </row>
    <row r="3" spans="1:18" x14ac:dyDescent="0.2">
      <c r="A3" t="s">
        <v>141</v>
      </c>
      <c r="B3" t="s">
        <v>142</v>
      </c>
      <c r="C3" t="s">
        <v>51</v>
      </c>
      <c r="D3">
        <v>90017</v>
      </c>
      <c r="E3">
        <v>34.048780000000001</v>
      </c>
      <c r="F3">
        <v>-118.26079</v>
      </c>
      <c r="G3">
        <v>1</v>
      </c>
      <c r="H3" t="s">
        <v>31</v>
      </c>
      <c r="I3">
        <v>735</v>
      </c>
      <c r="J3" t="s">
        <v>143</v>
      </c>
      <c r="M3" t="s">
        <v>142</v>
      </c>
      <c r="N3" t="s">
        <v>51</v>
      </c>
      <c r="O3" t="s">
        <v>63</v>
      </c>
      <c r="P3">
        <v>90017</v>
      </c>
      <c r="Q3" t="s">
        <v>35</v>
      </c>
      <c r="R3" t="s">
        <v>144</v>
      </c>
    </row>
    <row r="4" spans="1:18" x14ac:dyDescent="0.2">
      <c r="A4" t="s">
        <v>145</v>
      </c>
      <c r="B4" t="s">
        <v>146</v>
      </c>
      <c r="C4" t="s">
        <v>147</v>
      </c>
      <c r="D4">
        <v>64057</v>
      </c>
      <c r="E4">
        <v>39.044944000000001</v>
      </c>
      <c r="F4">
        <v>-94.357108999999994</v>
      </c>
      <c r="G4">
        <v>1</v>
      </c>
      <c r="H4" t="s">
        <v>31</v>
      </c>
      <c r="I4">
        <v>18801</v>
      </c>
      <c r="J4" t="s">
        <v>148</v>
      </c>
      <c r="K4" t="s">
        <v>149</v>
      </c>
      <c r="L4" t="s">
        <v>150</v>
      </c>
      <c r="M4" t="s">
        <v>146</v>
      </c>
      <c r="N4" t="s">
        <v>147</v>
      </c>
      <c r="O4" t="s">
        <v>151</v>
      </c>
      <c r="P4">
        <v>64057</v>
      </c>
      <c r="Q4" t="s">
        <v>35</v>
      </c>
      <c r="R4" t="s">
        <v>152</v>
      </c>
    </row>
    <row r="5" spans="1:18" x14ac:dyDescent="0.2">
      <c r="A5" t="s">
        <v>153</v>
      </c>
      <c r="B5" t="s">
        <v>154</v>
      </c>
      <c r="C5" t="s">
        <v>155</v>
      </c>
      <c r="D5">
        <v>60614</v>
      </c>
      <c r="E5">
        <v>41.926194000000002</v>
      </c>
      <c r="F5">
        <v>-87.673421000000005</v>
      </c>
      <c r="G5">
        <v>1</v>
      </c>
      <c r="H5" t="s">
        <v>31</v>
      </c>
      <c r="I5">
        <v>1730</v>
      </c>
      <c r="J5" t="s">
        <v>156</v>
      </c>
      <c r="M5" t="s">
        <v>154</v>
      </c>
      <c r="N5" t="s">
        <v>155</v>
      </c>
      <c r="O5" t="s">
        <v>157</v>
      </c>
      <c r="P5">
        <v>60614</v>
      </c>
      <c r="Q5" t="s">
        <v>35</v>
      </c>
      <c r="R5" t="s">
        <v>158</v>
      </c>
    </row>
    <row r="6" spans="1:18" x14ac:dyDescent="0.2">
      <c r="A6" t="s">
        <v>159</v>
      </c>
      <c r="B6" t="s">
        <v>160</v>
      </c>
      <c r="C6" t="s">
        <v>51</v>
      </c>
      <c r="D6">
        <v>95128</v>
      </c>
      <c r="E6">
        <v>37.312911</v>
      </c>
      <c r="F6">
        <v>-121.949701</v>
      </c>
      <c r="G6">
        <v>1</v>
      </c>
      <c r="H6" t="s">
        <v>31</v>
      </c>
      <c r="I6">
        <v>804</v>
      </c>
      <c r="J6" t="s">
        <v>161</v>
      </c>
      <c r="M6" t="s">
        <v>160</v>
      </c>
      <c r="N6" t="s">
        <v>51</v>
      </c>
      <c r="O6" t="s">
        <v>162</v>
      </c>
      <c r="P6">
        <v>95128</v>
      </c>
      <c r="Q6" t="s">
        <v>35</v>
      </c>
      <c r="R6" t="s">
        <v>163</v>
      </c>
    </row>
    <row r="7" spans="1:18" x14ac:dyDescent="0.2">
      <c r="A7" t="s">
        <v>164</v>
      </c>
      <c r="B7" t="s">
        <v>165</v>
      </c>
      <c r="C7" t="s">
        <v>123</v>
      </c>
      <c r="D7">
        <v>20164</v>
      </c>
      <c r="E7">
        <v>39.025793</v>
      </c>
      <c r="F7">
        <v>-77.400785999999997</v>
      </c>
      <c r="G7">
        <v>1</v>
      </c>
      <c r="H7" t="s">
        <v>31</v>
      </c>
      <c r="I7">
        <v>46201</v>
      </c>
      <c r="J7" t="s">
        <v>166</v>
      </c>
      <c r="M7" t="s">
        <v>165</v>
      </c>
      <c r="N7" t="s">
        <v>123</v>
      </c>
      <c r="O7" t="s">
        <v>167</v>
      </c>
      <c r="P7">
        <v>20164</v>
      </c>
      <c r="Q7" t="s">
        <v>35</v>
      </c>
      <c r="R7" t="s">
        <v>168</v>
      </c>
    </row>
    <row r="8" spans="1:18" x14ac:dyDescent="0.2">
      <c r="A8" t="s">
        <v>169</v>
      </c>
      <c r="B8" t="s">
        <v>170</v>
      </c>
      <c r="C8" t="s">
        <v>171</v>
      </c>
      <c r="D8">
        <v>48108</v>
      </c>
      <c r="E8">
        <v>42.240301000000002</v>
      </c>
      <c r="F8">
        <v>-83.746707999999998</v>
      </c>
      <c r="G8">
        <v>1</v>
      </c>
      <c r="H8" t="s">
        <v>31</v>
      </c>
      <c r="I8">
        <v>100</v>
      </c>
      <c r="J8" t="s">
        <v>172</v>
      </c>
      <c r="K8" t="s">
        <v>149</v>
      </c>
      <c r="L8" t="s">
        <v>173</v>
      </c>
      <c r="M8" t="s">
        <v>174</v>
      </c>
      <c r="N8" t="s">
        <v>171</v>
      </c>
      <c r="O8" t="s">
        <v>175</v>
      </c>
      <c r="P8">
        <v>48108</v>
      </c>
      <c r="Q8" t="s">
        <v>35</v>
      </c>
      <c r="R8" t="s">
        <v>176</v>
      </c>
    </row>
    <row r="9" spans="1:18" x14ac:dyDescent="0.2">
      <c r="A9" t="s">
        <v>177</v>
      </c>
      <c r="B9" t="s">
        <v>178</v>
      </c>
      <c r="C9" t="s">
        <v>179</v>
      </c>
      <c r="D9">
        <v>74075</v>
      </c>
      <c r="E9">
        <v>36.127642999999999</v>
      </c>
      <c r="F9">
        <v>-97.056576000000007</v>
      </c>
      <c r="G9">
        <v>1</v>
      </c>
      <c r="H9" t="s">
        <v>31</v>
      </c>
      <c r="I9">
        <v>421</v>
      </c>
      <c r="J9" t="s">
        <v>180</v>
      </c>
      <c r="M9" t="s">
        <v>178</v>
      </c>
      <c r="N9" t="s">
        <v>179</v>
      </c>
      <c r="O9" t="s">
        <v>181</v>
      </c>
      <c r="P9">
        <v>74075</v>
      </c>
      <c r="Q9" t="s">
        <v>35</v>
      </c>
      <c r="R9" t="s">
        <v>182</v>
      </c>
    </row>
    <row r="10" spans="1:18" x14ac:dyDescent="0.2">
      <c r="A10" t="s">
        <v>183</v>
      </c>
      <c r="B10" t="s">
        <v>184</v>
      </c>
      <c r="C10" t="s">
        <v>123</v>
      </c>
      <c r="D10">
        <v>22302</v>
      </c>
      <c r="E10">
        <v>38.828094999999998</v>
      </c>
      <c r="F10">
        <v>-77.089592999999994</v>
      </c>
      <c r="G10">
        <v>1</v>
      </c>
      <c r="H10" t="s">
        <v>31</v>
      </c>
      <c r="I10">
        <v>3526</v>
      </c>
      <c r="J10" t="s">
        <v>185</v>
      </c>
      <c r="M10" t="s">
        <v>184</v>
      </c>
      <c r="N10" t="s">
        <v>123</v>
      </c>
      <c r="O10" t="s">
        <v>186</v>
      </c>
      <c r="P10">
        <v>22302</v>
      </c>
      <c r="Q10" t="s">
        <v>35</v>
      </c>
      <c r="R10" t="s">
        <v>187</v>
      </c>
    </row>
    <row r="11" spans="1:18" x14ac:dyDescent="0.2">
      <c r="A11" t="s">
        <v>188</v>
      </c>
      <c r="B11" t="s">
        <v>189</v>
      </c>
      <c r="C11" t="s">
        <v>51</v>
      </c>
      <c r="D11">
        <v>95762</v>
      </c>
      <c r="E11">
        <v>38.715271000000001</v>
      </c>
      <c r="F11">
        <v>-121.083693</v>
      </c>
      <c r="G11">
        <v>1</v>
      </c>
      <c r="H11" t="s">
        <v>45</v>
      </c>
      <c r="I11">
        <v>2215</v>
      </c>
      <c r="J11" t="s">
        <v>190</v>
      </c>
      <c r="K11" t="s">
        <v>33</v>
      </c>
      <c r="L11">
        <v>160</v>
      </c>
      <c r="M11" t="s">
        <v>189</v>
      </c>
      <c r="N11" t="s">
        <v>51</v>
      </c>
      <c r="O11" t="s">
        <v>191</v>
      </c>
      <c r="P11">
        <v>95762</v>
      </c>
      <c r="Q11" t="s">
        <v>35</v>
      </c>
      <c r="R11" t="s">
        <v>48</v>
      </c>
    </row>
    <row r="12" spans="1:18" x14ac:dyDescent="0.2">
      <c r="A12" t="s">
        <v>192</v>
      </c>
      <c r="B12" t="s">
        <v>193</v>
      </c>
      <c r="C12" t="s">
        <v>194</v>
      </c>
      <c r="D12">
        <v>38671</v>
      </c>
      <c r="E12">
        <v>34.962873000000002</v>
      </c>
      <c r="F12">
        <v>-89.986328999999998</v>
      </c>
      <c r="G12">
        <v>1</v>
      </c>
      <c r="H12" t="s">
        <v>45</v>
      </c>
      <c r="I12">
        <v>180</v>
      </c>
      <c r="J12" t="s">
        <v>195</v>
      </c>
      <c r="M12" t="s">
        <v>196</v>
      </c>
      <c r="N12" t="s">
        <v>194</v>
      </c>
      <c r="O12" t="s">
        <v>197</v>
      </c>
      <c r="P12">
        <v>38671</v>
      </c>
      <c r="Q12" t="s">
        <v>35</v>
      </c>
      <c r="R12" t="s">
        <v>48</v>
      </c>
    </row>
    <row r="13" spans="1:18" x14ac:dyDescent="0.2">
      <c r="A13" t="s">
        <v>198</v>
      </c>
      <c r="B13" t="s">
        <v>199</v>
      </c>
      <c r="C13" t="s">
        <v>97</v>
      </c>
      <c r="D13">
        <v>11209</v>
      </c>
      <c r="E13">
        <v>40.621116999999998</v>
      </c>
      <c r="F13">
        <v>-74.025908000000001</v>
      </c>
      <c r="G13">
        <v>1</v>
      </c>
      <c r="H13" t="s">
        <v>31</v>
      </c>
      <c r="I13">
        <v>514</v>
      </c>
      <c r="J13" t="s">
        <v>200</v>
      </c>
      <c r="M13" t="s">
        <v>199</v>
      </c>
      <c r="N13" t="s">
        <v>97</v>
      </c>
      <c r="O13" t="s">
        <v>201</v>
      </c>
      <c r="P13">
        <v>11209</v>
      </c>
      <c r="Q13" t="s">
        <v>35</v>
      </c>
      <c r="R13" t="s">
        <v>202</v>
      </c>
    </row>
    <row r="14" spans="1:18" x14ac:dyDescent="0.2">
      <c r="A14" t="s">
        <v>203</v>
      </c>
      <c r="B14" t="s">
        <v>204</v>
      </c>
      <c r="C14" t="s">
        <v>171</v>
      </c>
      <c r="D14">
        <v>49684</v>
      </c>
      <c r="E14">
        <v>44.743420999999998</v>
      </c>
      <c r="F14">
        <v>-85.644644</v>
      </c>
      <c r="G14">
        <v>1</v>
      </c>
      <c r="H14" t="s">
        <v>31</v>
      </c>
      <c r="I14">
        <v>3955</v>
      </c>
      <c r="J14" t="s">
        <v>205</v>
      </c>
      <c r="M14" t="s">
        <v>204</v>
      </c>
      <c r="N14" t="s">
        <v>171</v>
      </c>
      <c r="O14" t="s">
        <v>206</v>
      </c>
      <c r="P14">
        <v>49684</v>
      </c>
      <c r="Q14" t="s">
        <v>35</v>
      </c>
      <c r="R14" t="s">
        <v>207</v>
      </c>
    </row>
    <row r="15" spans="1:18" x14ac:dyDescent="0.2">
      <c r="A15" t="s">
        <v>208</v>
      </c>
      <c r="B15" t="s">
        <v>209</v>
      </c>
      <c r="C15" t="s">
        <v>66</v>
      </c>
      <c r="D15">
        <v>32837</v>
      </c>
      <c r="E15">
        <v>28.366040999999999</v>
      </c>
      <c r="F15">
        <v>-81.424244000000002</v>
      </c>
      <c r="G15">
        <v>1</v>
      </c>
      <c r="H15" t="s">
        <v>31</v>
      </c>
      <c r="I15">
        <v>13851</v>
      </c>
      <c r="J15" t="s">
        <v>210</v>
      </c>
      <c r="M15" t="s">
        <v>209</v>
      </c>
      <c r="N15" t="s">
        <v>66</v>
      </c>
      <c r="O15" t="s">
        <v>211</v>
      </c>
      <c r="P15">
        <v>32837</v>
      </c>
      <c r="Q15" t="s">
        <v>35</v>
      </c>
      <c r="R15" t="s">
        <v>211</v>
      </c>
    </row>
    <row r="16" spans="1:18" x14ac:dyDescent="0.2">
      <c r="A16" t="s">
        <v>212</v>
      </c>
      <c r="B16" t="s">
        <v>213</v>
      </c>
      <c r="C16" t="s">
        <v>51</v>
      </c>
      <c r="D16">
        <v>95380</v>
      </c>
      <c r="E16">
        <v>37.477173999999998</v>
      </c>
      <c r="F16">
        <v>-120.849383</v>
      </c>
      <c r="G16">
        <v>1</v>
      </c>
      <c r="H16" t="s">
        <v>31</v>
      </c>
      <c r="I16">
        <v>1611</v>
      </c>
      <c r="J16" t="s">
        <v>214</v>
      </c>
      <c r="M16" t="s">
        <v>213</v>
      </c>
      <c r="N16" t="s">
        <v>51</v>
      </c>
      <c r="O16" t="s">
        <v>215</v>
      </c>
      <c r="P16">
        <v>95380</v>
      </c>
      <c r="Q16" t="s">
        <v>35</v>
      </c>
      <c r="R16" t="s">
        <v>216</v>
      </c>
    </row>
    <row r="17" spans="1:18" x14ac:dyDescent="0.2">
      <c r="A17" t="s">
        <v>217</v>
      </c>
      <c r="B17" t="s">
        <v>218</v>
      </c>
      <c r="C17" t="s">
        <v>104</v>
      </c>
      <c r="D17">
        <v>30319</v>
      </c>
      <c r="E17">
        <v>33.873823999999999</v>
      </c>
      <c r="F17">
        <v>-84.330504000000005</v>
      </c>
      <c r="G17">
        <v>1</v>
      </c>
      <c r="H17" t="s">
        <v>45</v>
      </c>
      <c r="I17">
        <v>4484</v>
      </c>
      <c r="J17" t="s">
        <v>219</v>
      </c>
      <c r="M17" t="s">
        <v>220</v>
      </c>
      <c r="N17" t="s">
        <v>104</v>
      </c>
      <c r="O17" t="s">
        <v>221</v>
      </c>
      <c r="P17">
        <v>30319</v>
      </c>
      <c r="Q17" t="s">
        <v>35</v>
      </c>
      <c r="R17" t="s">
        <v>48</v>
      </c>
    </row>
    <row r="18" spans="1:18" x14ac:dyDescent="0.2">
      <c r="A18" t="s">
        <v>222</v>
      </c>
      <c r="B18" t="s">
        <v>223</v>
      </c>
      <c r="C18" t="s">
        <v>51</v>
      </c>
      <c r="D18">
        <v>93635</v>
      </c>
      <c r="E18">
        <v>37.054391000000003</v>
      </c>
      <c r="F18">
        <v>-120.875716</v>
      </c>
      <c r="G18">
        <v>1</v>
      </c>
      <c r="H18" t="s">
        <v>31</v>
      </c>
      <c r="I18">
        <v>1405</v>
      </c>
      <c r="J18" t="s">
        <v>224</v>
      </c>
      <c r="M18" t="s">
        <v>223</v>
      </c>
      <c r="N18" t="s">
        <v>51</v>
      </c>
      <c r="O18" t="s">
        <v>225</v>
      </c>
      <c r="P18">
        <v>93635</v>
      </c>
      <c r="Q18" t="s">
        <v>35</v>
      </c>
      <c r="R18" t="s">
        <v>226</v>
      </c>
    </row>
    <row r="19" spans="1:18" x14ac:dyDescent="0.2">
      <c r="A19" t="s">
        <v>227</v>
      </c>
      <c r="B19" t="s">
        <v>228</v>
      </c>
      <c r="C19" t="s">
        <v>56</v>
      </c>
      <c r="D19">
        <v>98023</v>
      </c>
      <c r="E19">
        <v>47.296273999999997</v>
      </c>
      <c r="F19">
        <v>-122.381379</v>
      </c>
      <c r="G19">
        <v>1</v>
      </c>
      <c r="H19" t="s">
        <v>31</v>
      </c>
      <c r="I19">
        <v>34024</v>
      </c>
      <c r="J19" t="s">
        <v>229</v>
      </c>
      <c r="M19" t="s">
        <v>228</v>
      </c>
      <c r="N19" t="s">
        <v>56</v>
      </c>
      <c r="O19" t="s">
        <v>230</v>
      </c>
      <c r="P19">
        <v>98023</v>
      </c>
      <c r="Q19" t="s">
        <v>35</v>
      </c>
      <c r="R19" t="s">
        <v>231</v>
      </c>
    </row>
    <row r="20" spans="1:18" x14ac:dyDescent="0.2">
      <c r="A20" t="s">
        <v>232</v>
      </c>
      <c r="B20" t="s">
        <v>233</v>
      </c>
      <c r="C20" t="s">
        <v>234</v>
      </c>
      <c r="D20">
        <v>68114</v>
      </c>
      <c r="E20">
        <v>41.430757999999997</v>
      </c>
      <c r="F20">
        <v>-73.416533000000001</v>
      </c>
      <c r="G20">
        <v>0.9</v>
      </c>
      <c r="H20" t="s">
        <v>31</v>
      </c>
      <c r="I20">
        <v>132</v>
      </c>
      <c r="J20" t="s">
        <v>235</v>
      </c>
      <c r="M20" t="s">
        <v>233</v>
      </c>
      <c r="N20" t="s">
        <v>234</v>
      </c>
      <c r="O20" t="s">
        <v>236</v>
      </c>
      <c r="P20">
        <v>6811</v>
      </c>
      <c r="Q20" t="s">
        <v>35</v>
      </c>
      <c r="R20" t="s">
        <v>237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2F076-6F76-704B-BD1F-3874B3241722}">
  <dimension ref="A1:R20"/>
  <sheetViews>
    <sheetView workbookViewId="0">
      <selection activeCell="E2" sqref="E2"/>
    </sheetView>
  </sheetViews>
  <sheetFormatPr baseColWidth="10" defaultRowHeight="16" x14ac:dyDescent="0.2"/>
  <sheetData>
    <row r="1" spans="1:18" x14ac:dyDescent="0.2">
      <c r="A1" t="s">
        <v>14</v>
      </c>
      <c r="B1" t="s">
        <v>15</v>
      </c>
      <c r="C1" t="s">
        <v>16</v>
      </c>
      <c r="D1" t="s">
        <v>17</v>
      </c>
      <c r="E1" t="s">
        <v>0</v>
      </c>
      <c r="F1" t="s">
        <v>1</v>
      </c>
      <c r="G1" t="s">
        <v>18</v>
      </c>
      <c r="H1" t="s">
        <v>19</v>
      </c>
      <c r="I1" t="s">
        <v>20</v>
      </c>
      <c r="J1" t="s">
        <v>21</v>
      </c>
      <c r="K1" t="s">
        <v>22</v>
      </c>
      <c r="L1" t="s">
        <v>23</v>
      </c>
      <c r="M1" t="s">
        <v>15</v>
      </c>
      <c r="N1" t="s">
        <v>16</v>
      </c>
      <c r="O1" t="s">
        <v>24</v>
      </c>
      <c r="P1" t="s">
        <v>25</v>
      </c>
      <c r="Q1" t="s">
        <v>26</v>
      </c>
      <c r="R1" t="s">
        <v>27</v>
      </c>
    </row>
    <row r="2" spans="1:18" x14ac:dyDescent="0.2">
      <c r="A2" t="s">
        <v>28</v>
      </c>
      <c r="B2" t="s">
        <v>29</v>
      </c>
      <c r="C2" t="s">
        <v>30</v>
      </c>
      <c r="D2">
        <v>76132</v>
      </c>
      <c r="E2">
        <v>32.678432999999998</v>
      </c>
      <c r="F2">
        <v>-97.398117999999997</v>
      </c>
      <c r="G2">
        <v>1</v>
      </c>
      <c r="H2" t="s">
        <v>31</v>
      </c>
      <c r="I2">
        <v>4800</v>
      </c>
      <c r="J2" t="s">
        <v>32</v>
      </c>
      <c r="K2" t="s">
        <v>33</v>
      </c>
      <c r="L2">
        <v>240</v>
      </c>
      <c r="M2" t="s">
        <v>29</v>
      </c>
      <c r="N2" t="s">
        <v>30</v>
      </c>
      <c r="O2" t="s">
        <v>34</v>
      </c>
      <c r="P2">
        <v>76132</v>
      </c>
      <c r="Q2" t="s">
        <v>35</v>
      </c>
      <c r="R2" t="s">
        <v>34</v>
      </c>
    </row>
    <row r="3" spans="1:18" x14ac:dyDescent="0.2">
      <c r="A3" t="s">
        <v>36</v>
      </c>
      <c r="B3" t="s">
        <v>37</v>
      </c>
      <c r="C3" t="s">
        <v>38</v>
      </c>
      <c r="D3">
        <v>82716</v>
      </c>
      <c r="E3">
        <v>44.282029999999999</v>
      </c>
      <c r="F3">
        <v>-105.493623</v>
      </c>
      <c r="G3">
        <v>1</v>
      </c>
      <c r="H3" t="s">
        <v>31</v>
      </c>
      <c r="I3">
        <v>1215</v>
      </c>
      <c r="J3" t="s">
        <v>39</v>
      </c>
      <c r="M3" t="s">
        <v>37</v>
      </c>
      <c r="N3" t="s">
        <v>38</v>
      </c>
      <c r="O3" t="s">
        <v>40</v>
      </c>
      <c r="P3">
        <v>82716</v>
      </c>
      <c r="Q3" t="s">
        <v>35</v>
      </c>
      <c r="R3" t="s">
        <v>41</v>
      </c>
    </row>
    <row r="4" spans="1:18" x14ac:dyDescent="0.2">
      <c r="A4" t="s">
        <v>42</v>
      </c>
      <c r="B4" t="s">
        <v>43</v>
      </c>
      <c r="C4" t="s">
        <v>44</v>
      </c>
      <c r="D4">
        <v>80207</v>
      </c>
      <c r="E4">
        <v>39.785406999999999</v>
      </c>
      <c r="F4">
        <v>-104.895534</v>
      </c>
      <c r="G4">
        <v>0.9</v>
      </c>
      <c r="H4" t="s">
        <v>45</v>
      </c>
      <c r="I4">
        <v>7990</v>
      </c>
      <c r="J4" t="s">
        <v>46</v>
      </c>
      <c r="M4" t="s">
        <v>43</v>
      </c>
      <c r="N4" t="s">
        <v>44</v>
      </c>
      <c r="O4" t="s">
        <v>47</v>
      </c>
      <c r="P4">
        <v>80238</v>
      </c>
      <c r="Q4" t="s">
        <v>35</v>
      </c>
      <c r="R4" t="s">
        <v>48</v>
      </c>
    </row>
    <row r="5" spans="1:18" x14ac:dyDescent="0.2">
      <c r="A5" t="s">
        <v>49</v>
      </c>
      <c r="B5" t="s">
        <v>50</v>
      </c>
      <c r="C5" t="s">
        <v>51</v>
      </c>
      <c r="D5">
        <v>92504</v>
      </c>
      <c r="E5">
        <v>33.946221000000001</v>
      </c>
      <c r="F5">
        <v>-117.41758</v>
      </c>
      <c r="G5">
        <v>1</v>
      </c>
      <c r="H5" t="s">
        <v>45</v>
      </c>
      <c r="I5">
        <v>5200</v>
      </c>
      <c r="J5" t="s">
        <v>52</v>
      </c>
      <c r="M5" t="s">
        <v>50</v>
      </c>
      <c r="N5" t="s">
        <v>51</v>
      </c>
      <c r="O5" t="s">
        <v>53</v>
      </c>
      <c r="P5">
        <v>92504</v>
      </c>
      <c r="Q5" t="s">
        <v>35</v>
      </c>
      <c r="R5" t="s">
        <v>48</v>
      </c>
    </row>
    <row r="6" spans="1:18" x14ac:dyDescent="0.2">
      <c r="A6" t="s">
        <v>54</v>
      </c>
      <c r="B6" t="s">
        <v>55</v>
      </c>
      <c r="C6" t="s">
        <v>56</v>
      </c>
      <c r="D6">
        <v>98087</v>
      </c>
      <c r="E6">
        <v>47.864539999999998</v>
      </c>
      <c r="F6">
        <v>-122.28336899999999</v>
      </c>
      <c r="G6">
        <v>0.9</v>
      </c>
      <c r="H6" t="s">
        <v>31</v>
      </c>
      <c r="I6">
        <v>3625</v>
      </c>
      <c r="J6" t="s">
        <v>57</v>
      </c>
      <c r="L6" t="s">
        <v>58</v>
      </c>
      <c r="M6" t="s">
        <v>55</v>
      </c>
      <c r="N6" t="s">
        <v>56</v>
      </c>
      <c r="O6" t="s">
        <v>59</v>
      </c>
      <c r="P6">
        <v>98037</v>
      </c>
      <c r="Q6" t="s">
        <v>35</v>
      </c>
      <c r="R6" t="s">
        <v>59</v>
      </c>
    </row>
    <row r="7" spans="1:18" x14ac:dyDescent="0.2">
      <c r="A7" t="s">
        <v>60</v>
      </c>
      <c r="B7" t="s">
        <v>61</v>
      </c>
      <c r="C7" t="s">
        <v>51</v>
      </c>
      <c r="D7">
        <v>91302</v>
      </c>
      <c r="E7">
        <v>34.140129000000002</v>
      </c>
      <c r="F7">
        <v>-118.706909</v>
      </c>
      <c r="G7">
        <v>1</v>
      </c>
      <c r="H7" t="s">
        <v>45</v>
      </c>
      <c r="I7">
        <v>26531</v>
      </c>
      <c r="J7" t="s">
        <v>62</v>
      </c>
      <c r="M7" t="s">
        <v>61</v>
      </c>
      <c r="N7" t="s">
        <v>51</v>
      </c>
      <c r="O7" t="s">
        <v>63</v>
      </c>
      <c r="P7">
        <v>91302</v>
      </c>
      <c r="Q7" t="s">
        <v>35</v>
      </c>
      <c r="R7" t="s">
        <v>48</v>
      </c>
    </row>
    <row r="8" spans="1:18" x14ac:dyDescent="0.2">
      <c r="A8" t="s">
        <v>64</v>
      </c>
      <c r="B8" t="s">
        <v>65</v>
      </c>
      <c r="C8" t="s">
        <v>66</v>
      </c>
      <c r="D8">
        <v>32405</v>
      </c>
      <c r="E8">
        <v>30.189121</v>
      </c>
      <c r="F8">
        <v>-85.649390999999994</v>
      </c>
      <c r="G8">
        <v>1</v>
      </c>
      <c r="H8" t="s">
        <v>31</v>
      </c>
      <c r="I8">
        <v>2296</v>
      </c>
      <c r="J8" t="s">
        <v>67</v>
      </c>
      <c r="M8" t="s">
        <v>65</v>
      </c>
      <c r="N8" t="s">
        <v>66</v>
      </c>
      <c r="O8" t="s">
        <v>68</v>
      </c>
      <c r="P8">
        <v>32405</v>
      </c>
      <c r="Q8" t="s">
        <v>35</v>
      </c>
      <c r="R8" t="s">
        <v>69</v>
      </c>
    </row>
    <row r="9" spans="1:18" x14ac:dyDescent="0.2">
      <c r="A9" t="s">
        <v>70</v>
      </c>
      <c r="B9" t="s">
        <v>71</v>
      </c>
      <c r="C9" t="s">
        <v>72</v>
      </c>
      <c r="D9">
        <v>19464</v>
      </c>
      <c r="E9">
        <v>40.268999999999998</v>
      </c>
      <c r="F9">
        <v>-75.656519000000003</v>
      </c>
      <c r="G9">
        <v>1</v>
      </c>
      <c r="H9" t="s">
        <v>31</v>
      </c>
      <c r="I9">
        <v>100</v>
      </c>
      <c r="J9" t="s">
        <v>73</v>
      </c>
      <c r="M9" t="s">
        <v>74</v>
      </c>
      <c r="N9" t="s">
        <v>72</v>
      </c>
      <c r="O9" t="s">
        <v>75</v>
      </c>
      <c r="P9">
        <v>19464</v>
      </c>
      <c r="Q9" t="s">
        <v>35</v>
      </c>
      <c r="R9" t="s">
        <v>76</v>
      </c>
    </row>
    <row r="10" spans="1:18" x14ac:dyDescent="0.2">
      <c r="A10" t="s">
        <v>77</v>
      </c>
      <c r="B10" t="s">
        <v>78</v>
      </c>
      <c r="C10" t="s">
        <v>79</v>
      </c>
      <c r="D10">
        <v>55802</v>
      </c>
      <c r="E10">
        <v>46.783436000000002</v>
      </c>
      <c r="F10">
        <v>-92.103089999999995</v>
      </c>
      <c r="G10">
        <v>1</v>
      </c>
      <c r="H10" t="s">
        <v>31</v>
      </c>
      <c r="I10">
        <v>331</v>
      </c>
      <c r="J10" t="s">
        <v>80</v>
      </c>
      <c r="M10" t="s">
        <v>78</v>
      </c>
      <c r="N10" t="s">
        <v>79</v>
      </c>
      <c r="O10" t="s">
        <v>81</v>
      </c>
      <c r="P10">
        <v>55802</v>
      </c>
      <c r="Q10" t="s">
        <v>35</v>
      </c>
      <c r="R10" t="s">
        <v>82</v>
      </c>
    </row>
    <row r="11" spans="1:18" x14ac:dyDescent="0.2">
      <c r="A11" t="s">
        <v>83</v>
      </c>
      <c r="B11" t="s">
        <v>84</v>
      </c>
      <c r="C11" t="s">
        <v>85</v>
      </c>
      <c r="D11">
        <v>1760</v>
      </c>
      <c r="E11">
        <v>42.300724000000002</v>
      </c>
      <c r="F11">
        <v>-71.385670000000005</v>
      </c>
      <c r="G11">
        <v>1</v>
      </c>
      <c r="H11" t="s">
        <v>31</v>
      </c>
      <c r="I11">
        <v>1245</v>
      </c>
      <c r="J11" t="s">
        <v>86</v>
      </c>
      <c r="M11" t="s">
        <v>84</v>
      </c>
      <c r="N11" t="s">
        <v>85</v>
      </c>
      <c r="O11" t="s">
        <v>87</v>
      </c>
      <c r="P11">
        <v>1760</v>
      </c>
      <c r="Q11" t="s">
        <v>35</v>
      </c>
      <c r="R11" t="s">
        <v>88</v>
      </c>
    </row>
    <row r="12" spans="1:18" x14ac:dyDescent="0.2">
      <c r="A12" t="s">
        <v>89</v>
      </c>
      <c r="B12" t="s">
        <v>90</v>
      </c>
      <c r="C12" t="s">
        <v>91</v>
      </c>
      <c r="D12">
        <v>85345</v>
      </c>
      <c r="E12">
        <v>33.564177999999998</v>
      </c>
      <c r="F12">
        <v>-112.288556</v>
      </c>
      <c r="G12">
        <v>1</v>
      </c>
      <c r="H12" t="s">
        <v>31</v>
      </c>
      <c r="I12">
        <v>10641</v>
      </c>
      <c r="J12" t="s">
        <v>92</v>
      </c>
      <c r="M12" t="s">
        <v>90</v>
      </c>
      <c r="N12" t="s">
        <v>91</v>
      </c>
      <c r="O12" t="s">
        <v>93</v>
      </c>
      <c r="P12">
        <v>85345</v>
      </c>
      <c r="Q12" t="s">
        <v>35</v>
      </c>
      <c r="R12" t="s">
        <v>94</v>
      </c>
    </row>
    <row r="13" spans="1:18" x14ac:dyDescent="0.2">
      <c r="A13" t="s">
        <v>95</v>
      </c>
      <c r="B13" t="s">
        <v>96</v>
      </c>
      <c r="C13" t="s">
        <v>97</v>
      </c>
      <c r="D13">
        <v>12061</v>
      </c>
      <c r="E13">
        <v>42.598274000000004</v>
      </c>
      <c r="F13">
        <v>-73.709985000000003</v>
      </c>
      <c r="G13">
        <v>1</v>
      </c>
      <c r="H13" t="s">
        <v>31</v>
      </c>
      <c r="I13">
        <v>600</v>
      </c>
      <c r="J13" t="s">
        <v>98</v>
      </c>
      <c r="M13" t="s">
        <v>99</v>
      </c>
      <c r="N13" t="s">
        <v>97</v>
      </c>
      <c r="O13" t="s">
        <v>100</v>
      </c>
      <c r="P13">
        <v>12061</v>
      </c>
      <c r="Q13" t="s">
        <v>35</v>
      </c>
      <c r="R13" t="s">
        <v>101</v>
      </c>
    </row>
    <row r="14" spans="1:18" x14ac:dyDescent="0.2">
      <c r="A14" t="s">
        <v>102</v>
      </c>
      <c r="B14" t="s">
        <v>103</v>
      </c>
      <c r="C14" t="s">
        <v>104</v>
      </c>
      <c r="D14">
        <v>30043</v>
      </c>
      <c r="E14">
        <v>33.979954999999997</v>
      </c>
      <c r="F14">
        <v>-84.000857999999994</v>
      </c>
      <c r="G14">
        <v>1</v>
      </c>
      <c r="H14" t="s">
        <v>31</v>
      </c>
      <c r="I14">
        <v>1000</v>
      </c>
      <c r="J14" t="s">
        <v>105</v>
      </c>
      <c r="M14" t="s">
        <v>103</v>
      </c>
      <c r="N14" t="s">
        <v>104</v>
      </c>
      <c r="O14" t="s">
        <v>106</v>
      </c>
      <c r="P14">
        <v>30043</v>
      </c>
      <c r="Q14" t="s">
        <v>35</v>
      </c>
      <c r="R14" t="s">
        <v>107</v>
      </c>
    </row>
    <row r="15" spans="1:18" x14ac:dyDescent="0.2">
      <c r="A15" t="s">
        <v>108</v>
      </c>
      <c r="B15" t="s">
        <v>109</v>
      </c>
      <c r="C15" t="s">
        <v>110</v>
      </c>
      <c r="D15">
        <v>89128</v>
      </c>
      <c r="E15">
        <v>36.198622</v>
      </c>
      <c r="F15">
        <v>-115.283396</v>
      </c>
      <c r="G15">
        <v>1</v>
      </c>
      <c r="H15" t="s">
        <v>45</v>
      </c>
      <c r="I15">
        <v>2120</v>
      </c>
      <c r="J15" t="s">
        <v>111</v>
      </c>
      <c r="M15" t="s">
        <v>109</v>
      </c>
      <c r="N15" t="s">
        <v>110</v>
      </c>
      <c r="O15" t="s">
        <v>112</v>
      </c>
      <c r="P15">
        <v>89128</v>
      </c>
      <c r="Q15" t="s">
        <v>35</v>
      </c>
      <c r="R15" t="s">
        <v>48</v>
      </c>
    </row>
    <row r="16" spans="1:18" x14ac:dyDescent="0.2">
      <c r="A16" t="s">
        <v>113</v>
      </c>
      <c r="B16" t="s">
        <v>114</v>
      </c>
      <c r="C16" t="s">
        <v>115</v>
      </c>
      <c r="D16">
        <v>97258</v>
      </c>
      <c r="E16">
        <v>45.513272999999998</v>
      </c>
      <c r="F16">
        <v>-122.67553599999999</v>
      </c>
      <c r="G16">
        <v>1</v>
      </c>
      <c r="H16" t="s">
        <v>31</v>
      </c>
      <c r="I16">
        <v>1</v>
      </c>
      <c r="J16" t="s">
        <v>116</v>
      </c>
      <c r="K16" t="s">
        <v>33</v>
      </c>
      <c r="L16">
        <v>101</v>
      </c>
      <c r="M16" t="s">
        <v>114</v>
      </c>
      <c r="N16" t="s">
        <v>115</v>
      </c>
      <c r="O16" t="s">
        <v>117</v>
      </c>
      <c r="P16">
        <v>97258</v>
      </c>
      <c r="Q16" t="s">
        <v>35</v>
      </c>
      <c r="R16" t="s">
        <v>114</v>
      </c>
    </row>
    <row r="17" spans="1:18" x14ac:dyDescent="0.2">
      <c r="A17" t="s">
        <v>118</v>
      </c>
      <c r="B17" t="s">
        <v>119</v>
      </c>
      <c r="C17" t="s">
        <v>51</v>
      </c>
      <c r="D17">
        <v>91301</v>
      </c>
      <c r="E17">
        <v>34.153801999999999</v>
      </c>
      <c r="F17">
        <v>-118.757255</v>
      </c>
      <c r="G17">
        <v>1</v>
      </c>
      <c r="H17" t="s">
        <v>45</v>
      </c>
      <c r="I17">
        <v>5671</v>
      </c>
      <c r="J17" t="s">
        <v>120</v>
      </c>
      <c r="M17" t="s">
        <v>119</v>
      </c>
      <c r="N17" t="s">
        <v>51</v>
      </c>
      <c r="O17" t="s">
        <v>63</v>
      </c>
      <c r="P17">
        <v>91301</v>
      </c>
      <c r="Q17" t="s">
        <v>35</v>
      </c>
      <c r="R17" t="s">
        <v>48</v>
      </c>
    </row>
    <row r="18" spans="1:18" x14ac:dyDescent="0.2">
      <c r="A18" t="s">
        <v>121</v>
      </c>
      <c r="B18" t="s">
        <v>122</v>
      </c>
      <c r="C18" t="s">
        <v>123</v>
      </c>
      <c r="D18">
        <v>22003</v>
      </c>
      <c r="E18">
        <v>38.812635999999998</v>
      </c>
      <c r="F18">
        <v>-77.184081000000006</v>
      </c>
      <c r="G18">
        <v>1</v>
      </c>
      <c r="H18" t="s">
        <v>31</v>
      </c>
      <c r="I18">
        <v>6910</v>
      </c>
      <c r="J18" t="s">
        <v>124</v>
      </c>
      <c r="M18" t="s">
        <v>122</v>
      </c>
      <c r="N18" t="s">
        <v>123</v>
      </c>
      <c r="O18" t="s">
        <v>125</v>
      </c>
      <c r="P18">
        <v>22003</v>
      </c>
      <c r="Q18" t="s">
        <v>35</v>
      </c>
      <c r="R18" t="s">
        <v>126</v>
      </c>
    </row>
    <row r="19" spans="1:18" x14ac:dyDescent="0.2">
      <c r="A19" t="s">
        <v>127</v>
      </c>
      <c r="B19" t="s">
        <v>128</v>
      </c>
      <c r="C19" t="s">
        <v>123</v>
      </c>
      <c r="D19">
        <v>23454</v>
      </c>
      <c r="E19">
        <v>36.755442000000002</v>
      </c>
      <c r="F19">
        <v>-76.009614999999997</v>
      </c>
      <c r="G19">
        <v>1</v>
      </c>
      <c r="H19" t="s">
        <v>31</v>
      </c>
      <c r="I19">
        <v>2233</v>
      </c>
      <c r="J19" t="s">
        <v>129</v>
      </c>
      <c r="M19" t="s">
        <v>128</v>
      </c>
      <c r="N19" t="s">
        <v>123</v>
      </c>
      <c r="O19" t="s">
        <v>130</v>
      </c>
      <c r="P19">
        <v>23454</v>
      </c>
      <c r="Q19" t="s">
        <v>35</v>
      </c>
      <c r="R19" t="s">
        <v>131</v>
      </c>
    </row>
    <row r="20" spans="1:18" x14ac:dyDescent="0.2">
      <c r="A20" t="s">
        <v>132</v>
      </c>
      <c r="B20" t="s">
        <v>133</v>
      </c>
      <c r="C20" t="s">
        <v>134</v>
      </c>
      <c r="D20">
        <v>45701</v>
      </c>
      <c r="E20">
        <v>39.336691999999999</v>
      </c>
      <c r="F20">
        <v>-82.068948000000006</v>
      </c>
      <c r="G20">
        <v>1</v>
      </c>
      <c r="H20" t="s">
        <v>31</v>
      </c>
      <c r="I20">
        <v>919</v>
      </c>
      <c r="J20" t="s">
        <v>135</v>
      </c>
      <c r="M20" t="s">
        <v>133</v>
      </c>
      <c r="N20" t="s">
        <v>134</v>
      </c>
      <c r="O20" t="s">
        <v>136</v>
      </c>
      <c r="P20">
        <v>45701</v>
      </c>
      <c r="Q20" t="s">
        <v>35</v>
      </c>
      <c r="R20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4EA11-04E8-4B47-95B3-8019631A6AAE}">
  <dimension ref="A1:C20"/>
  <sheetViews>
    <sheetView workbookViewId="0">
      <selection activeCell="D15" sqref="D15"/>
    </sheetView>
  </sheetViews>
  <sheetFormatPr baseColWidth="10" defaultRowHeight="16" x14ac:dyDescent="0.2"/>
  <sheetData>
    <row r="1" spans="1:3" x14ac:dyDescent="0.2">
      <c r="A1" t="s">
        <v>6</v>
      </c>
      <c r="C1" t="s">
        <v>7</v>
      </c>
    </row>
    <row r="2" spans="1:3" x14ac:dyDescent="0.2">
      <c r="A2">
        <f>ACOS(COS(RADIANS(90-'List A Geocodio Results'!E2))*COS(RADIANS(90-'List B Geocodio Results'!E2))+SIN(RADIANS(90-'List A Geocodio Results'!E2)) * SIN(RADIANS(90-'List B Geocodio Results'!E2)) * COS(RADIANS('List A Geocodio Results'!F2-'List B Geocodio Results'!F2))) * 3959</f>
        <v>768.8047300732137</v>
      </c>
      <c r="C2">
        <f>ACOS(COS(RADIANS(90-'List A Geocodio Results'!E2))*COS(RADIANS(90-'List B Geocodio Results'!E2))+SIN(RADIANS(90-'List A Geocodio Results'!E2))*SIN(RADIANS(90-'List B Geocodio Results'!E2))*COS(RADIANS('List A Geocodio Results'!F2-'List B Geocodio Results'!F2)))*6371</f>
        <v>1237.1949823936459</v>
      </c>
    </row>
    <row r="3" spans="1:3" x14ac:dyDescent="0.2">
      <c r="A3">
        <f>ACOS(COS(RADIANS(90-'List A Geocodio Results'!E3))*COS(RADIANS(90-'List B Geocodio Results'!E3))+SIN(RADIANS(90-'List A Geocodio Results'!E3)) * SIN(RADIANS(90-'List B Geocodio Results'!E3)) * COS(RADIANS('List A Geocodio Results'!F3-'List B Geocodio Results'!F3))) * 3959</f>
        <v>981.48075848706753</v>
      </c>
      <c r="C3">
        <f>ACOS(COS(RADIANS(90-'List A Geocodio Results'!E3))*COS(RADIANS(90-'List B Geocodio Results'!E3))+SIN(RADIANS(90-'List A Geocodio Results'!E3))*SIN(RADIANS(90-'List B Geocodio Results'!E3))*COS(RADIANS('List A Geocodio Results'!F3-'List B Geocodio Results'!F3)))*6371</f>
        <v>1579.4427664362483</v>
      </c>
    </row>
    <row r="4" spans="1:3" x14ac:dyDescent="0.2">
      <c r="A4">
        <f>ACOS(COS(RADIANS(90-'List A Geocodio Results'!E4))*COS(RADIANS(90-'List B Geocodio Results'!E4))+SIN(RADIANS(90-'List A Geocodio Results'!E4)) * SIN(RADIANS(90-'List B Geocodio Results'!E4)) * COS(RADIANS('List A Geocodio Results'!F4-'List B Geocodio Results'!F4))) * 3959</f>
        <v>564.5575519820643</v>
      </c>
      <c r="C4">
        <f>ACOS(COS(RADIANS(90-'List A Geocodio Results'!E4))*COS(RADIANS(90-'List B Geocodio Results'!E4))+SIN(RADIANS(90-'List A Geocodio Results'!E4))*SIN(RADIANS(90-'List B Geocodio Results'!E4))*COS(RADIANS('List A Geocodio Results'!F4-'List B Geocodio Results'!F4)))*6371</f>
        <v>908.51128155537549</v>
      </c>
    </row>
    <row r="5" spans="1:3" x14ac:dyDescent="0.2">
      <c r="A5">
        <f>ACOS(COS(RADIANS(90-'List A Geocodio Results'!E5))*COS(RADIANS(90-'List B Geocodio Results'!E5))+SIN(RADIANS(90-'List A Geocodio Results'!E5)) * SIN(RADIANS(90-'List B Geocodio Results'!E5)) * COS(RADIANS('List A Geocodio Results'!F5-'List B Geocodio Results'!F5))) * 3959</f>
        <v>1702.0420812849372</v>
      </c>
      <c r="C5">
        <f>ACOS(COS(RADIANS(90-'List A Geocodio Results'!E5))*COS(RADIANS(90-'List B Geocodio Results'!E5))+SIN(RADIANS(90-'List A Geocodio Results'!E5))*SIN(RADIANS(90-'List B Geocodio Results'!E5))*COS(RADIANS('List A Geocodio Results'!F5-'List B Geocodio Results'!F5)))*6371</f>
        <v>2739.00229852648</v>
      </c>
    </row>
    <row r="6" spans="1:3" x14ac:dyDescent="0.2">
      <c r="A6">
        <f>ACOS(COS(RADIANS(90-'List A Geocodio Results'!E6))*COS(RADIANS(90-'List B Geocodio Results'!E6))+SIN(RADIANS(90-'List A Geocodio Results'!E6)) * SIN(RADIANS(90-'List B Geocodio Results'!E6)) * COS(RADIANS('List A Geocodio Results'!F6-'List B Geocodio Results'!F6))) * 3959</f>
        <v>729.28767007221256</v>
      </c>
      <c r="C6">
        <f>ACOS(COS(RADIANS(90-'List A Geocodio Results'!E6))*COS(RADIANS(90-'List B Geocodio Results'!E6))+SIN(RADIANS(90-'List A Geocodio Results'!E6))*SIN(RADIANS(90-'List B Geocodio Results'!E6))*COS(RADIANS('List A Geocodio Results'!F6-'List B Geocodio Results'!F6)))*6371</f>
        <v>1173.6023607047402</v>
      </c>
    </row>
    <row r="7" spans="1:3" x14ac:dyDescent="0.2">
      <c r="A7">
        <f>ACOS(COS(RADIANS(90-'List A Geocodio Results'!E7))*COS(RADIANS(90-'List B Geocodio Results'!E7))+SIN(RADIANS(90-'List A Geocodio Results'!E7)) * SIN(RADIANS(90-'List B Geocodio Results'!E7)) * COS(RADIANS('List A Geocodio Results'!F7-'List B Geocodio Results'!F7))) * 3959</f>
        <v>2296.7582894941561</v>
      </c>
      <c r="C7">
        <f>ACOS(COS(RADIANS(90-'List A Geocodio Results'!E7))*COS(RADIANS(90-'List B Geocodio Results'!E7))+SIN(RADIANS(90-'List A Geocodio Results'!E7))*SIN(RADIANS(90-'List B Geocodio Results'!E7))*COS(RADIANS('List A Geocodio Results'!F7-'List B Geocodio Results'!F7)))*6371</f>
        <v>3696.0462395471759</v>
      </c>
    </row>
    <row r="8" spans="1:3" x14ac:dyDescent="0.2">
      <c r="A8">
        <f>ACOS(COS(RADIANS(90-'List A Geocodio Results'!E8))*COS(RADIANS(90-'List B Geocodio Results'!E8))+SIN(RADIANS(90-'List A Geocodio Results'!E8)) * SIN(RADIANS(90-'List B Geocodio Results'!E8)) * COS(RADIANS('List A Geocodio Results'!F8-'List B Geocodio Results'!F8))) * 3959</f>
        <v>839.37122151713504</v>
      </c>
      <c r="C8">
        <f>ACOS(COS(RADIANS(90-'List A Geocodio Results'!E8))*COS(RADIANS(90-'List B Geocodio Results'!E8))+SIN(RADIANS(90-'List A Geocodio Results'!E8))*SIN(RADIANS(90-'List B Geocodio Results'!E8))*COS(RADIANS('List A Geocodio Results'!F8-'List B Geocodio Results'!F8)))*6371</f>
        <v>1350.7537388950916</v>
      </c>
    </row>
    <row r="9" spans="1:3" x14ac:dyDescent="0.2">
      <c r="A9">
        <f>ACOS(COS(RADIANS(90-'List A Geocodio Results'!E9))*COS(RADIANS(90-'List B Geocodio Results'!E9))+SIN(RADIANS(90-'List A Geocodio Results'!E9)) * SIN(RADIANS(90-'List B Geocodio Results'!E9)) * COS(RADIANS('List A Geocodio Results'!F9-'List B Geocodio Results'!F9))) * 3959</f>
        <v>1193.5495586459012</v>
      </c>
      <c r="C9">
        <f>ACOS(COS(RADIANS(90-'List A Geocodio Results'!E9))*COS(RADIANS(90-'List B Geocodio Results'!E9))+SIN(RADIANS(90-'List A Geocodio Results'!E9))*SIN(RADIANS(90-'List B Geocodio Results'!E9))*COS(RADIANS('List A Geocodio Results'!F9-'List B Geocodio Results'!F9)))*6371</f>
        <v>1920.7133715920781</v>
      </c>
    </row>
    <row r="10" spans="1:3" x14ac:dyDescent="0.2">
      <c r="A10">
        <f>ACOS(COS(RADIANS(90-'List A Geocodio Results'!E10))*COS(RADIANS(90-'List B Geocodio Results'!E10))+SIN(RADIANS(90-'List A Geocodio Results'!E10)) * SIN(RADIANS(90-'List B Geocodio Results'!E10)) * COS(RADIANS('List A Geocodio Results'!F10-'List B Geocodio Results'!F10))) * 3959</f>
        <v>936.25367497720526</v>
      </c>
      <c r="C10">
        <f>ACOS(COS(RADIANS(90-'List A Geocodio Results'!E10))*COS(RADIANS(90-'List B Geocodio Results'!E10))+SIN(RADIANS(90-'List A Geocodio Results'!E10))*SIN(RADIANS(90-'List B Geocodio Results'!E10))*COS(RADIANS('List A Geocodio Results'!F10-'List B Geocodio Results'!F10)))*6371</f>
        <v>1506.6613193432117</v>
      </c>
    </row>
    <row r="11" spans="1:3" x14ac:dyDescent="0.2">
      <c r="A11">
        <f>ACOS(COS(RADIANS(90-'List A Geocodio Results'!E11))*COS(RADIANS(90-'List B Geocodio Results'!E11))+SIN(RADIANS(90-'List A Geocodio Results'!E11)) * SIN(RADIANS(90-'List B Geocodio Results'!E11)) * COS(RADIANS('List A Geocodio Results'!F11-'List B Geocodio Results'!F11))) * 3959</f>
        <v>2585.5182203978616</v>
      </c>
      <c r="C11">
        <f>ACOS(COS(RADIANS(90-'List A Geocodio Results'!E11))*COS(RADIANS(90-'List B Geocodio Results'!E11))+SIN(RADIANS(90-'List A Geocodio Results'!E11))*SIN(RADIANS(90-'List B Geocodio Results'!E11))*COS(RADIANS('List A Geocodio Results'!F11-'List B Geocodio Results'!F11)))*6371</f>
        <v>4160.7316448989077</v>
      </c>
    </row>
    <row r="12" spans="1:3" x14ac:dyDescent="0.2">
      <c r="A12">
        <f>ACOS(COS(RADIANS(90-'List A Geocodio Results'!E12))*COS(RADIANS(90-'List B Geocodio Results'!E12))+SIN(RADIANS(90-'List A Geocodio Results'!E12)) * SIN(RADIANS(90-'List B Geocodio Results'!E12)) * COS(RADIANS('List A Geocodio Results'!F12-'List B Geocodio Results'!F12))) * 3959</f>
        <v>1274.6146959936752</v>
      </c>
      <c r="C12">
        <f>ACOS(COS(RADIANS(90-'List A Geocodio Results'!E12))*COS(RADIANS(90-'List B Geocodio Results'!E12))+SIN(RADIANS(90-'List A Geocodio Results'!E12))*SIN(RADIANS(90-'List B Geocodio Results'!E12))*COS(RADIANS('List A Geocodio Results'!F12-'List B Geocodio Results'!F12)))*6371</f>
        <v>2051.167018988559</v>
      </c>
    </row>
    <row r="13" spans="1:3" x14ac:dyDescent="0.2">
      <c r="A13">
        <f>ACOS(COS(RADIANS(90-'List A Geocodio Results'!E13))*COS(RADIANS(90-'List B Geocodio Results'!E13))+SIN(RADIANS(90-'List A Geocodio Results'!E13)) * SIN(RADIANS(90-'List B Geocodio Results'!E13)) * COS(RADIANS('List A Geocodio Results'!F13-'List B Geocodio Results'!F13))) * 3959</f>
        <v>137.58796772886157</v>
      </c>
      <c r="C13">
        <f>ACOS(COS(RADIANS(90-'List A Geocodio Results'!E13))*COS(RADIANS(90-'List B Geocodio Results'!E13))+SIN(RADIANS(90-'List A Geocodio Results'!E13))*SIN(RADIANS(90-'List B Geocodio Results'!E13))*COS(RADIANS('List A Geocodio Results'!F13-'List B Geocodio Results'!F13)))*6371</f>
        <v>221.41271593851405</v>
      </c>
    </row>
    <row r="14" spans="1:3" x14ac:dyDescent="0.2">
      <c r="A14">
        <f>ACOS(COS(RADIANS(90-'List A Geocodio Results'!E14))*COS(RADIANS(90-'List B Geocodio Results'!E14))+SIN(RADIANS(90-'List A Geocodio Results'!E14)) * SIN(RADIANS(90-'List B Geocodio Results'!E14)) * COS(RADIANS('List A Geocodio Results'!F14-'List B Geocodio Results'!F14))) * 3959</f>
        <v>748.85012043947654</v>
      </c>
      <c r="C14">
        <f>ACOS(COS(RADIANS(90-'List A Geocodio Results'!E14))*COS(RADIANS(90-'List B Geocodio Results'!E14))+SIN(RADIANS(90-'List A Geocodio Results'!E14))*SIN(RADIANS(90-'List B Geocodio Results'!E14))*COS(RADIANS('List A Geocodio Results'!F14-'List B Geocodio Results'!F14)))*6371</f>
        <v>1205.0831314271043</v>
      </c>
    </row>
    <row r="15" spans="1:3" x14ac:dyDescent="0.2">
      <c r="A15">
        <f>ACOS(COS(RADIANS(90-'List A Geocodio Results'!E15))*COS(RADIANS(90-'List B Geocodio Results'!E15))+SIN(RADIANS(90-'List A Geocodio Results'!E15)) * SIN(RADIANS(90-'List B Geocodio Results'!E15)) * COS(RADIANS('List A Geocodio Results'!F15-'List B Geocodio Results'!F15))) * 3959</f>
        <v>2039.2476306868289</v>
      </c>
      <c r="C15">
        <f>ACOS(COS(RADIANS(90-'List A Geocodio Results'!E15))*COS(RADIANS(90-'List B Geocodio Results'!E15))+SIN(RADIANS(90-'List A Geocodio Results'!E15))*SIN(RADIANS(90-'List B Geocodio Results'!E15))*COS(RADIANS('List A Geocodio Results'!F15-'List B Geocodio Results'!F15)))*6371</f>
        <v>3281.6485615321512</v>
      </c>
    </row>
    <row r="16" spans="1:3" x14ac:dyDescent="0.2">
      <c r="A16">
        <f>ACOS(COS(RADIANS(90-'List A Geocodio Results'!E16))*COS(RADIANS(90-'List B Geocodio Results'!E16))+SIN(RADIANS(90-'List A Geocodio Results'!E16)) * SIN(RADIANS(90-'List B Geocodio Results'!E16)) * COS(RADIANS('List A Geocodio Results'!F16-'List B Geocodio Results'!F16))) * 3959</f>
        <v>563.21711853906288</v>
      </c>
      <c r="C16">
        <f>ACOS(COS(RADIANS(90-'List A Geocodio Results'!E16))*COS(RADIANS(90-'List B Geocodio Results'!E16))+SIN(RADIANS(90-'List A Geocodio Results'!E16))*SIN(RADIANS(90-'List B Geocodio Results'!E16))*COS(RADIANS('List A Geocodio Results'!F16-'List B Geocodio Results'!F16)))*6371</f>
        <v>906.35419606273547</v>
      </c>
    </row>
    <row r="17" spans="1:3" x14ac:dyDescent="0.2">
      <c r="A17">
        <f>ACOS(COS(RADIANS(90-'List A Geocodio Results'!E17))*COS(RADIANS(90-'List B Geocodio Results'!E17))+SIN(RADIANS(90-'List A Geocodio Results'!E17)) * SIN(RADIANS(90-'List B Geocodio Results'!E17)) * COS(RADIANS('List A Geocodio Results'!F17-'List B Geocodio Results'!F17))) * 3959</f>
        <v>1962.385890735266</v>
      </c>
      <c r="C17">
        <f>ACOS(COS(RADIANS(90-'List A Geocodio Results'!E17))*COS(RADIANS(90-'List B Geocodio Results'!E17))+SIN(RADIANS(90-'List A Geocodio Results'!E17))*SIN(RADIANS(90-'List B Geocodio Results'!E17))*COS(RADIANS('List A Geocodio Results'!F17-'List B Geocodio Results'!F17)))*6371</f>
        <v>3157.959209364582</v>
      </c>
    </row>
    <row r="18" spans="1:3" x14ac:dyDescent="0.2">
      <c r="A18">
        <f>ACOS(COS(RADIANS(90-'List A Geocodio Results'!E18))*COS(RADIANS(90-'List B Geocodio Results'!E18))+SIN(RADIANS(90-'List A Geocodio Results'!E18)) * SIN(RADIANS(90-'List B Geocodio Results'!E18)) * COS(RADIANS('List A Geocodio Results'!F18-'List B Geocodio Results'!F18))) * 3959</f>
        <v>2361.4596250644749</v>
      </c>
      <c r="C18">
        <f>ACOS(COS(RADIANS(90-'List A Geocodio Results'!E18))*COS(RADIANS(90-'List B Geocodio Results'!E18))+SIN(RADIANS(90-'List A Geocodio Results'!E18))*SIN(RADIANS(90-'List B Geocodio Results'!E18))*COS(RADIANS('List A Geocodio Results'!F18-'List B Geocodio Results'!F18)))*6371</f>
        <v>3800.1665246996135</v>
      </c>
    </row>
    <row r="19" spans="1:3" x14ac:dyDescent="0.2">
      <c r="A19">
        <f>ACOS(COS(RADIANS(90-'List A Geocodio Results'!E19))*COS(RADIANS(90-'List B Geocodio Results'!E19))+SIN(RADIANS(90-'List A Geocodio Results'!E19)) * SIN(RADIANS(90-'List B Geocodio Results'!E19)) * COS(RADIANS('List A Geocodio Results'!F19-'List B Geocodio Results'!F19))) * 3959</f>
        <v>2449.2168482777111</v>
      </c>
      <c r="C19">
        <f>ACOS(COS(RADIANS(90-'List A Geocodio Results'!E19))*COS(RADIANS(90-'List B Geocodio Results'!E19))+SIN(RADIANS(90-'List A Geocodio Results'!E19))*SIN(RADIANS(90-'List B Geocodio Results'!E19))*COS(RADIANS('List A Geocodio Results'!F19-'List B Geocodio Results'!F19)))*6371</f>
        <v>3941.3893762003777</v>
      </c>
    </row>
    <row r="20" spans="1:3" x14ac:dyDescent="0.2">
      <c r="A20">
        <f>ACOS(COS(RADIANS(90-'List A Geocodio Results'!E20))*COS(RADIANS(90-'List B Geocodio Results'!E20))+SIN(RADIANS(90-'List A Geocodio Results'!E20)) * SIN(RADIANS(90-'List B Geocodio Results'!E20)) * COS(RADIANS('List A Geocodio Results'!F20-'List B Geocodio Results'!F20))) * 3959</f>
        <v>477.58840339912666</v>
      </c>
      <c r="C20">
        <f>ACOS(COS(RADIANS(90-'List A Geocodio Results'!E20))*COS(RADIANS(90-'List B Geocodio Results'!E20))+SIN(RADIANS(90-'List A Geocodio Results'!E20))*SIN(RADIANS(90-'List B Geocodio Results'!E20))*COS(RADIANS('List A Geocodio Results'!F20-'List B Geocodio Results'!F20)))*6371</f>
        <v>768.55663502294419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Haversine - Between Two Points</vt:lpstr>
      <vt:lpstr>Multiple Points to One Point</vt:lpstr>
      <vt:lpstr>List A Geocodio Results</vt:lpstr>
      <vt:lpstr>List B Geocodio Results</vt:lpstr>
      <vt:lpstr>Connecting Two Geocodio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Hansen</dc:creator>
  <cp:lastModifiedBy>Michele Hansen</cp:lastModifiedBy>
  <dcterms:created xsi:type="dcterms:W3CDTF">2021-03-05T09:15:16Z</dcterms:created>
  <dcterms:modified xsi:type="dcterms:W3CDTF">2021-03-05T11:47:33Z</dcterms:modified>
</cp:coreProperties>
</file>